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dryi\Documents\Enrollment_Managment_Tool_Chairs\"/>
    </mc:Choice>
  </mc:AlternateContent>
  <bookViews>
    <workbookView xWindow="0" yWindow="0" windowWidth="20160" windowHeight="9420" firstSheet="1" activeTab="1"/>
  </bookViews>
  <sheets>
    <sheet name="Graduated_In_Major_Solver" sheetId="7" state="hidden" r:id="rId1"/>
    <sheet name="Goal_Setting_Tool" sheetId="8" r:id="rId2"/>
    <sheet name="Student_Flow_Model" sheetId="9" r:id="rId3"/>
    <sheet name="Goal_Setting_Majors" sheetId="6" state="hidden" r:id="rId4"/>
    <sheet name="Input_Values_old" sheetId="1" state="hidden" r:id="rId5"/>
    <sheet name="Program_Data" sheetId="2" state="hidden" r:id="rId6"/>
    <sheet name="college_lookup" sheetId="3" state="hidden" r:id="rId7"/>
    <sheet name="depart_lookup" sheetId="4" state="hidden" r:id="rId8"/>
    <sheet name="program_lookup" sheetId="5" state="hidden" r:id="rId9"/>
  </sheets>
  <definedNames>
    <definedName name="Graduated_In_Major" localSheetId="3">Goal_Setting_Majors!$C$14</definedName>
    <definedName name="Graduated_In_Major" localSheetId="1">Goal_Setting_Tool!$C$14</definedName>
    <definedName name="Graduated_In_Major" localSheetId="0">Graduated_In_Major_Solver!$C$14</definedName>
    <definedName name="Graduated_In_Major">Input_Values_old!$C$14</definedName>
    <definedName name="Graduated_In_Major_Goal" localSheetId="1">Goal_Setting_Tool!$C$14</definedName>
    <definedName name="Graduated_In_Major_Goal">Goal_Setting_Majors!$C$14</definedName>
    <definedName name="Graduation_Efficiency" localSheetId="3">Goal_Setting_Majors!$B$16</definedName>
    <definedName name="Graduation_Efficiency" localSheetId="1">Goal_Setting_Tool!$B$16</definedName>
    <definedName name="Graduation_Efficiency" localSheetId="0">Graduated_In_Major_Solver!$B$16</definedName>
    <definedName name="Graduation_Efficiency">Input_Values_old!$B$16</definedName>
    <definedName name="Graduation_Efficiency_Goal">Goal_Setting_Tool!$C$16</definedName>
    <definedName name="New_Major_Goal" localSheetId="3">Goal_Setting_Majors!$C$10</definedName>
    <definedName name="New_Major_Goal" localSheetId="1">Goal_Setting_Tool!$C$10</definedName>
    <definedName name="New_Major_Goal" localSheetId="0">Graduated_In_Major_Solver!$C$10</definedName>
    <definedName name="New_Major_Goal">Input_Values_old!$C$10</definedName>
    <definedName name="Projected_Grad_In_Major" localSheetId="1">Goal_Setting_Tool!$D$14</definedName>
    <definedName name="Projected_Grad_In_Major">Goal_Setting_Majors!$D$14</definedName>
    <definedName name="Projected_Stop_Outs" localSheetId="1">Goal_Setting_Tool!$D$15</definedName>
    <definedName name="Projected_Stop_Outs">Goal_Setting_Majors!$D$15</definedName>
    <definedName name="Retained_At_Purdue_FW" localSheetId="3">Goal_Setting_Majors!$C$13</definedName>
    <definedName name="Retained_At_Purdue_FW" localSheetId="1">Goal_Setting_Tool!$C$13</definedName>
    <definedName name="Retained_At_Purdue_FW" localSheetId="0">Graduated_In_Major_Solver!$C$13</definedName>
    <definedName name="Retained_At_Purdue_FW">Input_Values_old!$C$13</definedName>
    <definedName name="Retained_In_Major" localSheetId="3">Goal_Setting_Majors!$C$12</definedName>
    <definedName name="Retained_In_Major" localSheetId="1">Goal_Setting_Tool!$C$12</definedName>
    <definedName name="Retained_In_Major" localSheetId="0">Graduated_In_Major_Solver!$C$12</definedName>
    <definedName name="Retained_In_Major">Input_Values_old!$C$12</definedName>
    <definedName name="Retained_In_Major_Goal" localSheetId="1">Goal_Setting_Tool!$C$12</definedName>
    <definedName name="Retained_In_Major_Goal">Goal_Setting_Majors!$C$12</definedName>
    <definedName name="Stopped_Out" localSheetId="3">Goal_Setting_Majors!$C$15</definedName>
    <definedName name="Stopped_Out" localSheetId="1">Goal_Setting_Tool!$C$15</definedName>
    <definedName name="Stopped_Out" localSheetId="0">Graduated_In_Major_Solver!$C$15</definedName>
    <definedName name="Stopped_Out">Input_Values_old!$C$15</definedName>
    <definedName name="Stopped_Out_Goal" localSheetId="1">Goal_Setting_Tool!$C$15</definedName>
    <definedName name="Stopped_Out_Goal">Goal_Setting_Majors!$C$15</definedName>
    <definedName name="Student_Attrition" localSheetId="3">Goal_Setting_Majors!$B$17</definedName>
    <definedName name="Student_Attrition" localSheetId="1">Goal_Setting_Tool!$B$17</definedName>
    <definedName name="Student_Attrition" localSheetId="0">Graduated_In_Major_Solver!$B$17</definedName>
    <definedName name="Student_Attrition">Input_Values_old!$B$17</definedName>
    <definedName name="Student_Attrition_Goal">Goal_Setting_Tool!$C$17</definedName>
    <definedName name="Total_Majors_Goal" localSheetId="3">Goal_Setting_Majors!$C$11</definedName>
    <definedName name="Total_Majors_Goal" localSheetId="1">Goal_Setting_Tool!$C$11</definedName>
    <definedName name="Total_Majors_Goal" localSheetId="0">Graduated_In_Major_Solver!$C$11</definedName>
    <definedName name="Total_Majors_Goal">Input_Values_old!$C$11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/>
  <c r="D12" i="8" s="1"/>
  <c r="D11" i="8" s="1"/>
  <c r="B17" i="8"/>
  <c r="B16" i="8"/>
  <c r="B15" i="8"/>
  <c r="B14" i="8"/>
  <c r="B13" i="8"/>
  <c r="B12" i="8"/>
  <c r="B11" i="8"/>
  <c r="B10" i="8"/>
  <c r="B17" i="7" l="1"/>
  <c r="B16" i="7"/>
  <c r="D14" i="7" s="1"/>
  <c r="B15" i="7"/>
  <c r="B14" i="7"/>
  <c r="B13" i="7"/>
  <c r="B12" i="7"/>
  <c r="B11" i="7"/>
  <c r="B10" i="7"/>
  <c r="B17" i="6" l="1"/>
  <c r="B16" i="6"/>
  <c r="D14" i="6" s="1"/>
  <c r="B15" i="6"/>
  <c r="B14" i="6"/>
  <c r="B13" i="6"/>
  <c r="B12" i="6"/>
  <c r="B11" i="6"/>
  <c r="B10" i="6"/>
  <c r="D15" i="6" l="1"/>
  <c r="D12" i="6" s="1"/>
  <c r="D11" i="6" s="1"/>
  <c r="B17" i="1"/>
  <c r="B16" i="1"/>
  <c r="B14" i="1"/>
  <c r="B12" i="1"/>
  <c r="B11" i="1"/>
  <c r="B13" i="1" l="1"/>
  <c r="B10" i="1"/>
  <c r="B15" i="1"/>
</calcChain>
</file>

<file path=xl/sharedStrings.xml><?xml version="1.0" encoding="utf-8"?>
<sst xmlns="http://schemas.openxmlformats.org/spreadsheetml/2006/main" count="1789" uniqueCount="397">
  <si>
    <t>College</t>
  </si>
  <si>
    <t>Department</t>
  </si>
  <si>
    <t>Major/Concentration</t>
  </si>
  <si>
    <t xml:space="preserve">Enrollment Management Metric </t>
  </si>
  <si>
    <t>Departmental Enrollment Goal Setting Tool</t>
  </si>
  <si>
    <t>New Majors</t>
  </si>
  <si>
    <t>Retained in Major</t>
  </si>
  <si>
    <t>Retained at Purdue FW</t>
  </si>
  <si>
    <t>Total Majors</t>
  </si>
  <si>
    <t>Graduated in Major</t>
  </si>
  <si>
    <t>Stopped Out</t>
  </si>
  <si>
    <t>Goal Setting</t>
  </si>
  <si>
    <t>COLLX</t>
  </si>
  <si>
    <t>DEPTX</t>
  </si>
  <si>
    <t>major_conc</t>
  </si>
  <si>
    <t>NEW_TO_MAJOR_round</t>
  </si>
  <si>
    <t>TOTAL_round</t>
  </si>
  <si>
    <t>RETAINED_round</t>
  </si>
  <si>
    <t>STOPPEDOUT_round</t>
  </si>
  <si>
    <t>GRADUATED_round</t>
  </si>
  <si>
    <t>GRADUATEDINMAJOR_round</t>
  </si>
  <si>
    <t>GRADUATEDOUTMAJOR_round</t>
  </si>
  <si>
    <t>RETEN_IN_MAJOR_round</t>
  </si>
  <si>
    <t>RETEN_OTHER_MAJOR_round</t>
  </si>
  <si>
    <t>PERSISTED_round</t>
  </si>
  <si>
    <t>GRAD_EFF</t>
  </si>
  <si>
    <t>ATTRITION</t>
  </si>
  <si>
    <t>Arts and Sciences</t>
  </si>
  <si>
    <t>Agriculture and Forestry</t>
  </si>
  <si>
    <t>ND-Agriculture-No Concentration</t>
  </si>
  <si>
    <t>ND-Pre Forestry-No Concentration</t>
  </si>
  <si>
    <t>ND-Pre Vet Science-No Concentration</t>
  </si>
  <si>
    <t>ND-Pre Vet Technology-No Concentration</t>
  </si>
  <si>
    <t>Arts and Sciences Spec Student</t>
  </si>
  <si>
    <t>ND-Nondegree IU Arts and Sciences-No Concentration</t>
  </si>
  <si>
    <t>ND-Nondegree PU Arts and Sciences-No Concentration</t>
  </si>
  <si>
    <t>ND-Undecided-No Concentration</t>
  </si>
  <si>
    <t>Arts and Sciences Transfer</t>
  </si>
  <si>
    <t>Biology</t>
  </si>
  <si>
    <t>AA-Biology-No Concentration</t>
  </si>
  <si>
    <t>BS-Biology-Ecology &amp; Evolutionary Biology</t>
  </si>
  <si>
    <t>BS-Biology-Genetic Cell Molecular Biology</t>
  </si>
  <si>
    <t>BS-Biology-Microbiology &amp; Immunology</t>
  </si>
  <si>
    <t>BS-Biology-No Concentration</t>
  </si>
  <si>
    <t>BS-Biology Pre Dentistry-No Concentration</t>
  </si>
  <si>
    <t>BS-Biology Pre Medicine-No Concentration</t>
  </si>
  <si>
    <t>BS-Biology Teaching-No Concentration</t>
  </si>
  <si>
    <t>BS-Medical Technology-No Concentration</t>
  </si>
  <si>
    <t>CERT-Research Certificate Biology-No Concentration</t>
  </si>
  <si>
    <t>Chemistry</t>
  </si>
  <si>
    <t>AS-Chemistry-No Concentration</t>
  </si>
  <si>
    <t>BS-Chemistry-No Concentration</t>
  </si>
  <si>
    <t>BS-Chemistry Pre Dentistry-No Concentration</t>
  </si>
  <si>
    <t>BS-Chemistry Pre Medicine-No Concentration</t>
  </si>
  <si>
    <t>BS-Chemistry Teaching-No Concentration</t>
  </si>
  <si>
    <t>BSC-Chemistry Biochem Option-No Concentration</t>
  </si>
  <si>
    <t>BSC-Chemistry Chem Option-No Concentration</t>
  </si>
  <si>
    <t>CERT-Research Certificate Chemistry-No Concentration</t>
  </si>
  <si>
    <t>Communication</t>
  </si>
  <si>
    <t>BA-Communication-Interp &amp; Organizational Commun</t>
  </si>
  <si>
    <t>BA-Communication-Media &amp; Culture</t>
  </si>
  <si>
    <t>BA-Communication-Multimedia Newsgather &amp; Report</t>
  </si>
  <si>
    <t>BA-Communication-No Concentration</t>
  </si>
  <si>
    <t>BA-Communication-Rhetoric &amp; Public Advocacy</t>
  </si>
  <si>
    <t>BA-Interpers and Org Comm-No Concentration</t>
  </si>
  <si>
    <t>BA-Media and Public Comm-No Concentration</t>
  </si>
  <si>
    <t>ND-Pre Communication-No Concentration</t>
  </si>
  <si>
    <t>Communication Sci &amp; Disorders</t>
  </si>
  <si>
    <t>BS-Communication Sci &amp; Disorders-No Concentration</t>
  </si>
  <si>
    <t>English and Linguistics</t>
  </si>
  <si>
    <t>AA-English-No Concentration</t>
  </si>
  <si>
    <t>BA-English-English Comm Media</t>
  </si>
  <si>
    <t>BA-English-English Language</t>
  </si>
  <si>
    <t>BA-English-English Literature</t>
  </si>
  <si>
    <t>BA-English-English Teaching</t>
  </si>
  <si>
    <t>BA-English-English Writing</t>
  </si>
  <si>
    <t>BA-English-No Concentration</t>
  </si>
  <si>
    <t>BA-Philosophy-No Concentration</t>
  </si>
  <si>
    <t>CERT-Medical Ethics-No Concentration</t>
  </si>
  <si>
    <t>CERT-Tch Engl New Lang UG Cert-No Concentration</t>
  </si>
  <si>
    <t>General Studies</t>
  </si>
  <si>
    <t>AAGS-General Studies-No Concentration</t>
  </si>
  <si>
    <t>BAS-Applied Science-Business Specialty</t>
  </si>
  <si>
    <t>BAS-Applied Science-Interdisciplinary</t>
  </si>
  <si>
    <t>BAS-Applied Science-No Concentration</t>
  </si>
  <si>
    <t>BAS-Applied Science-Supervision and Leadership</t>
  </si>
  <si>
    <t>BGS-General Studies-No Concentration</t>
  </si>
  <si>
    <t>BGS-General Studies Advantage-No Concentration</t>
  </si>
  <si>
    <t>BGS-General Studies Distance-No Concentration</t>
  </si>
  <si>
    <t>ND-General Studies Non Degree-No Concentration</t>
  </si>
  <si>
    <t>History</t>
  </si>
  <si>
    <t>AA-History-No Concentration</t>
  </si>
  <si>
    <t>BA-History-No Concentration</t>
  </si>
  <si>
    <t>Interdisciplinary Studies</t>
  </si>
  <si>
    <t>CERT-Gerontology Certificate-No Concentration</t>
  </si>
  <si>
    <t>CERT-Intl Studies Certificate-No Concentration</t>
  </si>
  <si>
    <t>CERT-Peace Conflct Stud Certificate-No Concentration</t>
  </si>
  <si>
    <t>Intl Language and Cul Studies</t>
  </si>
  <si>
    <t>AA-French-No Concentration</t>
  </si>
  <si>
    <t>AA-Spanish-No Concentration</t>
  </si>
  <si>
    <t>BA-French-No Concentration</t>
  </si>
  <si>
    <t>BA-French Teaching-No Concentration</t>
  </si>
  <si>
    <t>BA-German-No Concentration</t>
  </si>
  <si>
    <t>BA-German Teaching-No Concentration</t>
  </si>
  <si>
    <t>BA-Spanish-No Concentration</t>
  </si>
  <si>
    <t>BA-Spanish  Teaching-No Concentration</t>
  </si>
  <si>
    <t>ND-Journalism-No Concentration</t>
  </si>
  <si>
    <t>Mathematical Sciences</t>
  </si>
  <si>
    <t>BS-Math  Actuarial Science-No Concentration</t>
  </si>
  <si>
    <t>BS-Mathematics-No Concentration</t>
  </si>
  <si>
    <t>BSAS-Actuarial Science-No Concentration</t>
  </si>
  <si>
    <t>CERT-Math App Stat Grad Certificate-No Concentration</t>
  </si>
  <si>
    <t>Physics</t>
  </si>
  <si>
    <t>BA-Geology-No Concentration</t>
  </si>
  <si>
    <t>BS-Physics-Biomedical Physics</t>
  </si>
  <si>
    <t>BS-Physics-Computational Physics</t>
  </si>
  <si>
    <t>BS-Physics-Engineering Physics</t>
  </si>
  <si>
    <t>BS-Physics-No Concentration</t>
  </si>
  <si>
    <t>BS-Physics-Optoelectronics</t>
  </si>
  <si>
    <t>BS-Physics Teaching-No Concentration</t>
  </si>
  <si>
    <t>BSG-Environmental Geology-No Concentration</t>
  </si>
  <si>
    <t>BSG-Geology-No Concentration</t>
  </si>
  <si>
    <t>CERT-Research Certificate Physics-No Concentration</t>
  </si>
  <si>
    <t>Political Science</t>
  </si>
  <si>
    <t>AA-Political Science-No Concentration</t>
  </si>
  <si>
    <t>AA-Women's Studies-No Concentration</t>
  </si>
  <si>
    <t>BA-Economics-No Concentration</t>
  </si>
  <si>
    <t>BA-Political Science-No Concentration</t>
  </si>
  <si>
    <t>BA-Women's Studies-No Concentration</t>
  </si>
  <si>
    <t>CERT-Civic Ed &amp; Pub Adv Certificate-No Concentration</t>
  </si>
  <si>
    <t>CERT-Women's Studies Certificate IU-No Concentration</t>
  </si>
  <si>
    <t>CERT-Women's Studies Certificate PU-No Concentration</t>
  </si>
  <si>
    <t>Psychology</t>
  </si>
  <si>
    <t>AA-Psychology-No Concentration</t>
  </si>
  <si>
    <t>BA-Psychology-No Concentration</t>
  </si>
  <si>
    <t>CERT-Research Certificate Psycholgy-No Concentration</t>
  </si>
  <si>
    <t>Science and Other PU Transfer</t>
  </si>
  <si>
    <t>ND-Atmospheric Science-No Concentration</t>
  </si>
  <si>
    <t>ND-Biology-No Concentration</t>
  </si>
  <si>
    <t>ND-Pre Pharmacy-No Concentration</t>
  </si>
  <si>
    <t>BA-Anthropology-No Concentration</t>
  </si>
  <si>
    <t>BA-Sociology-No Concentration</t>
  </si>
  <si>
    <t>CERT-Native Amer Stud Certificate-No Concentration</t>
  </si>
  <si>
    <t>CERT-Research Certificate Anthrplgy-No Concentration</t>
  </si>
  <si>
    <t>Business</t>
  </si>
  <si>
    <t>BSB-Accounting-No Concentration</t>
  </si>
  <si>
    <t>BSB-Finance-No Concentration</t>
  </si>
  <si>
    <t>CERT-Accounting Certificate-No Concentration</t>
  </si>
  <si>
    <t>CERT-Bank Management Certificate-No Concentration</t>
  </si>
  <si>
    <t>Business Administration</t>
  </si>
  <si>
    <t>ND-Business Probation-No Concentration</t>
  </si>
  <si>
    <t>ND-Business Special-No Concentration</t>
  </si>
  <si>
    <t>BSB-Bus Econ Public Policy-No Concentration</t>
  </si>
  <si>
    <t>Management and Marketing</t>
  </si>
  <si>
    <t>ASB-Business Administration-No Concentration</t>
  </si>
  <si>
    <t>BSB-Management-No Concentration</t>
  </si>
  <si>
    <t>BSB-Marketing-No Concentration</t>
  </si>
  <si>
    <t>CERT-Professional Sales Certificate-No Concentration</t>
  </si>
  <si>
    <t>CERT-Small Business Mgmt Certif-No Concentration</t>
  </si>
  <si>
    <t>ND-Education Non Degree-No Concentration</t>
  </si>
  <si>
    <t>ND-Education Pre Major-No Concentration</t>
  </si>
  <si>
    <t>BSED-Early Childhood Education-Early Child Ed -Birth to Age 5</t>
  </si>
  <si>
    <t>BSED-Early Childhood Education-EC Ed-Preschool to Grade 3 4YR</t>
  </si>
  <si>
    <t>BSED-Early Childhood Education-EC Ed-Preschool to Grade 3 TR</t>
  </si>
  <si>
    <t>BSED-Early Childhood Education-No Concentration</t>
  </si>
  <si>
    <t>BSED-Earth Space Science Education-No Concentration</t>
  </si>
  <si>
    <t>BSED-Elem Ed Education Policy-No Concentration</t>
  </si>
  <si>
    <t>BSED-Elem Ed Education Policy-Non Profit Organization El Ed</t>
  </si>
  <si>
    <t>BSED-Elem Ed Education Policy-School Age Children El Ed</t>
  </si>
  <si>
    <t>BSED-Elem Ed Education Policy-Young Children 0 to 8 El Ed</t>
  </si>
  <si>
    <t>BSED-Elementary Education-Early Childhood</t>
  </si>
  <si>
    <t>BSED-Elementary Education-Early Education</t>
  </si>
  <si>
    <t>BSED-Elementary Education-Exceptional Needs</t>
  </si>
  <si>
    <t>BSED-Elementary Education-Language Arts</t>
  </si>
  <si>
    <t>BSED-Elementary Education-Mathematics</t>
  </si>
  <si>
    <t>BSED-Elementary Education-No Concentration</t>
  </si>
  <si>
    <t>BSED-Elementary Education-Science</t>
  </si>
  <si>
    <t>BSED-Elementary Education-Social Studies</t>
  </si>
  <si>
    <t>BSED-English Education-Communication</t>
  </si>
  <si>
    <t>BSED-English Education-Language</t>
  </si>
  <si>
    <t>BSED-English Education-Literature</t>
  </si>
  <si>
    <t>BSED-English Education-No Concentration</t>
  </si>
  <si>
    <t>BSED-English Education-Writing</t>
  </si>
  <si>
    <t>BSED-German Education-No Concentration</t>
  </si>
  <si>
    <t>BSED-Middle School Education-Language Arts</t>
  </si>
  <si>
    <t>BSED-Middle School Education-Mathematics</t>
  </si>
  <si>
    <t>BSED-Middle School Education-No Concentration</t>
  </si>
  <si>
    <t>BSED-Middle School Education-Science</t>
  </si>
  <si>
    <t>BSED-Middle School Education-Social Studies</t>
  </si>
  <si>
    <t>BSED-Sec Ed Education Policy-Adol Facing Challenges Sec Ed</t>
  </si>
  <si>
    <t>BSED-Sec Ed Education Policy-Educational Research Sec Ed</t>
  </si>
  <si>
    <t>BSED-Sec Ed Education Policy-No Concentration</t>
  </si>
  <si>
    <t>BSED-Secondary Education-Early Adolescence</t>
  </si>
  <si>
    <t>BSED-Secondary Education-English Education</t>
  </si>
  <si>
    <t>BSED-Secondary Education-No Concentration</t>
  </si>
  <si>
    <t>BSED-Secondary Education-Social Studies Education</t>
  </si>
  <si>
    <t>BSED-Social Studies Education-Economics</t>
  </si>
  <si>
    <t>BSED-Social Studies Education-Government &amp; Citizenship</t>
  </si>
  <si>
    <t>BSED-Social Studies Education-Historical Perspectives</t>
  </si>
  <si>
    <t>BSED-Social Studies Education-No Concentration</t>
  </si>
  <si>
    <t>BSED-Social Studies Education-Psychology</t>
  </si>
  <si>
    <t>BSED-Social Studies Education-Sociology</t>
  </si>
  <si>
    <t>BSED-Spanish Education-No Concentration</t>
  </si>
  <si>
    <t>Health Physical Ed and Rec</t>
  </si>
  <si>
    <t>ND-HPER Transfer Undergraduate-No Concentration</t>
  </si>
  <si>
    <t>Public Policy</t>
  </si>
  <si>
    <t>BSPA-Environmental Policy-No Concentration</t>
  </si>
  <si>
    <t>BSPA-Health Services Admin-No Concentration</t>
  </si>
  <si>
    <t>BSPA-Public Management-No Concentration</t>
  </si>
  <si>
    <t>ND-Pre Public Affairs Bachelor-No Concentration</t>
  </si>
  <si>
    <t>Engineering Tech and Comp Sci</t>
  </si>
  <si>
    <t>BS-Construction Engineering Tech-No Concentration</t>
  </si>
  <si>
    <t>Civil/Mechanical Engineering</t>
  </si>
  <si>
    <t>BSCE-Civil Engineering-No Concentration</t>
  </si>
  <si>
    <t>BSME-Mechanical Engineering-No Concentration</t>
  </si>
  <si>
    <t>Cmp/Ele Engr Tech&amp;InfoSys/Tech</t>
  </si>
  <si>
    <t>CERT-Comptr Cntrld Sys Certificate-No Concentration</t>
  </si>
  <si>
    <t>Computer Science</t>
  </si>
  <si>
    <t>AS-Computer Science-No Concentration</t>
  </si>
  <si>
    <t>AS-Information Systems-No Concentration</t>
  </si>
  <si>
    <t>BA-Computer Science-No Concentration</t>
  </si>
  <si>
    <t>BS-Computer Science-No Concentration</t>
  </si>
  <si>
    <t>BS-Information Systems-No Concentration</t>
  </si>
  <si>
    <t>CERT-Info Systems Application Cert-No Concentration</t>
  </si>
  <si>
    <t>Electric Computer Engr Tech</t>
  </si>
  <si>
    <t>CERT-Electronic Comm Certificate-No Concentration</t>
  </si>
  <si>
    <t>Electrical/Computer Engr</t>
  </si>
  <si>
    <t>BSCPE-Computer Engineering-No Concentration</t>
  </si>
  <si>
    <t>BSEE-Electrical Engineering-No Concentration</t>
  </si>
  <si>
    <t>Engineering</t>
  </si>
  <si>
    <t>ND-Engineering Pre-No Concentration</t>
  </si>
  <si>
    <t>Engr-Tech-CS Special</t>
  </si>
  <si>
    <t>AS-Org Leadership Supervision-No Concentration</t>
  </si>
  <si>
    <t>BS-Org Leadership Supervision-No Concentration</t>
  </si>
  <si>
    <t>CERT-Supervisory Ldrsp Certificate-No Concentration</t>
  </si>
  <si>
    <t>AS-Architectural Engr Tech-No Concentration</t>
  </si>
  <si>
    <t>AS-Civil Engineering Tech-No Concentration</t>
  </si>
  <si>
    <t>AS-Electrical Engineering Tech-No Concentration</t>
  </si>
  <si>
    <t>AS-Industrial Engineering Tech-No Concentration</t>
  </si>
  <si>
    <t>AS-Mechanical Engineering Tech-No Concentration</t>
  </si>
  <si>
    <t>BS-Computer Engineering Tech-No Concentration</t>
  </si>
  <si>
    <t>BS-Electrical Engineering Tech-No Concentration</t>
  </si>
  <si>
    <t>BS-Industrial Engineering Tech-No Concentration</t>
  </si>
  <si>
    <t>BS-Information Technology-No Concentration</t>
  </si>
  <si>
    <t>BS-Mechanical Engineering Tech-No Concentration</t>
  </si>
  <si>
    <t>CERT-Advanced Manufacturing Mgmt-No Concentration</t>
  </si>
  <si>
    <t>CERT-Cmptr Networking Certificate-No Concentration</t>
  </si>
  <si>
    <t>CERT-Quality Certificate-No Concentration</t>
  </si>
  <si>
    <t>Health and Human Services</t>
  </si>
  <si>
    <t>Allied Health</t>
  </si>
  <si>
    <t>ND-Cytotechnology IU Transfer-No Concentration</t>
  </si>
  <si>
    <t>ND-Health Info Admin IU Transfer-No Concentration</t>
  </si>
  <si>
    <t>ND-Medical Imaging IU Transfer-No Concentration</t>
  </si>
  <si>
    <t>ND-Nuclear Med Tech IU Transfer-No Concentration</t>
  </si>
  <si>
    <t>ND-Nursing-No Concentration</t>
  </si>
  <si>
    <t>ND-Paramedic Science IU Transfer-No Concentration</t>
  </si>
  <si>
    <t>ND-Radiation Therapy IU Transfer-No Concentration</t>
  </si>
  <si>
    <t>ND-Respiratory Thrpy IU Transfer-No Concentration</t>
  </si>
  <si>
    <t>Consumer and Family Sciences</t>
  </si>
  <si>
    <t>ND-Home Economics-No Concentration</t>
  </si>
  <si>
    <t>Dental Education</t>
  </si>
  <si>
    <t>AS-Dental Hygiene-No Concentration</t>
  </si>
  <si>
    <t>AS-Dental Lab Technology-No Concentration</t>
  </si>
  <si>
    <t>BSDH-Dental Hygiene-Community Dental Hygiene</t>
  </si>
  <si>
    <t>BSDH-Dental Hygiene-Dental Hygiene Education</t>
  </si>
  <si>
    <t>BSDH-Dental Hygiene-Dental Leadership and Sales</t>
  </si>
  <si>
    <t>BSDH-Dental Hygiene-No Concentration</t>
  </si>
  <si>
    <t>BSDT-Dental Technology-No Concentration</t>
  </si>
  <si>
    <t>CERT-Dental Assisting Certificate-No Concentration</t>
  </si>
  <si>
    <t>ND-Dental Assisting Certificate-No Concentration</t>
  </si>
  <si>
    <t>ND-Dental Hygiene-No Concentration</t>
  </si>
  <si>
    <t>ND-Dental Lab Technology-No Concentration</t>
  </si>
  <si>
    <t>ND-Dental Technology-No Concentration</t>
  </si>
  <si>
    <t>Health Sciences</t>
  </si>
  <si>
    <t>Hospitality and Tourism Mgmt</t>
  </si>
  <si>
    <t>BS-Hospitality Management-No Concentration</t>
  </si>
  <si>
    <t>Human Services</t>
  </si>
  <si>
    <t>BS-Human Services-No Concentration</t>
  </si>
  <si>
    <t>Med Imaging and Radiologic Sci</t>
  </si>
  <si>
    <t>AS-Radiography-No Concentration</t>
  </si>
  <si>
    <t>BSMI-Medical Imaging-No Concentration</t>
  </si>
  <si>
    <t>BSMI-Radiography-No Concentration</t>
  </si>
  <si>
    <t>ND-Medical Imaging-No Concentration</t>
  </si>
  <si>
    <t>ND-Radiography-No Concentration</t>
  </si>
  <si>
    <t>Nursing</t>
  </si>
  <si>
    <t>BS-Nursing-No Concentration</t>
  </si>
  <si>
    <t>CERT-Critical Care Nurs Certificate-No Concentration</t>
  </si>
  <si>
    <t>Labor Studies</t>
  </si>
  <si>
    <t>AS-Labor Studies-No Concentration</t>
  </si>
  <si>
    <t>BS-Labor Studies-No Concentration</t>
  </si>
  <si>
    <t>CERT-Labor Studies Certificate-No Concentration</t>
  </si>
  <si>
    <t>Visual and Performing Arts</t>
  </si>
  <si>
    <t>BA-Art Education-No Concentration</t>
  </si>
  <si>
    <t>BA-Fine Arts-No Concentration</t>
  </si>
  <si>
    <t>BFA-Fine Arts-Ceramics</t>
  </si>
  <si>
    <t>BFA-Fine Arts-Drawing</t>
  </si>
  <si>
    <t>BFA-Fine Arts-No Concentration</t>
  </si>
  <si>
    <t>BFA-Fine Arts-Painting</t>
  </si>
  <si>
    <t>BFA-Fine Arts-Printmaking</t>
  </si>
  <si>
    <t>BFA-Fine Arts-Sculpture</t>
  </si>
  <si>
    <t>Music</t>
  </si>
  <si>
    <t>BM-Music-No Concentration</t>
  </si>
  <si>
    <t>BM-Music-Orchestral Instrumental</t>
  </si>
  <si>
    <t>BM-Music-Piano</t>
  </si>
  <si>
    <t>BM-Music-Voice</t>
  </si>
  <si>
    <t>BME-Music Education-Choral Teaching</t>
  </si>
  <si>
    <t>BME-Music Education-Instrumental Teaching</t>
  </si>
  <si>
    <t>BME-Music Education-No Concentration</t>
  </si>
  <si>
    <t>BSM-Music-No Concentration</t>
  </si>
  <si>
    <t>BSMT-Music Therapy-No Concentration</t>
  </si>
  <si>
    <t>Theatre</t>
  </si>
  <si>
    <t>BA-Theatre-No Concentration</t>
  </si>
  <si>
    <t>AS-Commercial Art-No Concentration</t>
  </si>
  <si>
    <t>AS-Interior Design-No Concentration</t>
  </si>
  <si>
    <t>BFA-Visual Communication Design-Computer Art</t>
  </si>
  <si>
    <t>BFA-Visual Communication Design-Graphic Design</t>
  </si>
  <si>
    <t>BFA-Visual Communication Design-Imaging and Photography</t>
  </si>
  <si>
    <t>BFA-Visual Communication Design-Modeling and Animation</t>
  </si>
  <si>
    <t>BFA-Visual Communication Design-No Concentration</t>
  </si>
  <si>
    <t>BFA-Visual Communication Design-Photography</t>
  </si>
  <si>
    <t>BS-Interior Design-No Concentration</t>
  </si>
  <si>
    <t>Visual Perf Arts Spec Students</t>
  </si>
  <si>
    <t>ND-Undecided Fine Performing Arts-No Concentration</t>
  </si>
  <si>
    <t>Drop-Down List Box Selectors</t>
  </si>
  <si>
    <t>5-Year Average</t>
  </si>
  <si>
    <t>Projected Enrollment Metric</t>
  </si>
  <si>
    <t>Student Attrition</t>
  </si>
  <si>
    <t>Graduation Efficiency</t>
  </si>
  <si>
    <t>Next Fall</t>
  </si>
  <si>
    <t>Anthropology and Sociology</t>
  </si>
  <si>
    <t>BS-Biochemistry BS-No Concentration</t>
  </si>
  <si>
    <t>DS-Business and Leadership Focus-No Concentration</t>
  </si>
  <si>
    <t>DS-Education Focus-No Concentration</t>
  </si>
  <si>
    <t>DS-Engineering and Science Focus-No Concentration</t>
  </si>
  <si>
    <t>DS-Polytechnic Focus-No Concentration</t>
  </si>
  <si>
    <t>DS-Soc Sci &amp; Hum Focus-No Concentration</t>
  </si>
  <si>
    <t>DS-Visual and Perform Arts Focus-No Concentration</t>
  </si>
  <si>
    <t>ND-Allied Health Sciences Pathway-No Concentration</t>
  </si>
  <si>
    <t>ND-Business and Leadership Pathwy-No Concentration</t>
  </si>
  <si>
    <t>ND-Education Pathway-No Concentration</t>
  </si>
  <si>
    <t>ND-Engineering and Sci Pathway-No Concentration</t>
  </si>
  <si>
    <t>ND-Polytechnic Pathway-No Concentration</t>
  </si>
  <si>
    <t>ND-Soc Sci and Humanities Pathway-No Concentration</t>
  </si>
  <si>
    <t>ND-Visual and Perform Arts Pathwy-No Concentration</t>
  </si>
  <si>
    <t>CERT-Lesbian Gay Bisexual Tgender-No Concentration</t>
  </si>
  <si>
    <t>BSDSAS-Data Science &amp; Applied Stats-No Concentration</t>
  </si>
  <si>
    <t>BS-Psychology-No Concentration</t>
  </si>
  <si>
    <t>Accounting</t>
  </si>
  <si>
    <t>CPB-Accounting Certificate-No Concentration</t>
  </si>
  <si>
    <t>DS-Accounting-No Concentration</t>
  </si>
  <si>
    <t>DS-Business General Bach-No Concentration</t>
  </si>
  <si>
    <t>Economics and Finance</t>
  </si>
  <si>
    <t>DS-Bus Econ Public Policy-No Concentration</t>
  </si>
  <si>
    <t>DS-Finance-No Concentration</t>
  </si>
  <si>
    <t>DS-Management-No Concentration</t>
  </si>
  <si>
    <t>DS-Marketing-No Concentration</t>
  </si>
  <si>
    <t>CERT-Adv. Manufacturing Engineering-No Concentration</t>
  </si>
  <si>
    <t>DS-Freshman Engineering-No Concentration</t>
  </si>
  <si>
    <t>DS-Computer Engineering-No Concentration</t>
  </si>
  <si>
    <t>DS-Electrical Engineering-No Concentration</t>
  </si>
  <si>
    <t>Organizational Leadership</t>
  </si>
  <si>
    <t>AS-Organizational Leadership-No Concentration</t>
  </si>
  <si>
    <t>BS-Organizational Leadership-No Concentration</t>
  </si>
  <si>
    <t>School of Polytechnic</t>
  </si>
  <si>
    <t>DS-Polytechnic Prospect-No Concentration</t>
  </si>
  <si>
    <t>DS-Polytechnic Select-No Concentration</t>
  </si>
  <si>
    <t>BSDT-Dental Clinician-Dental Leadership and Sales</t>
  </si>
  <si>
    <t>BSDT-Dental Technology-Dental Leadership and Sales</t>
  </si>
  <si>
    <t>Professional Studies</t>
  </si>
  <si>
    <t>BS-Hospitality Management-Event, Cnvtn and Dest Mgmt</t>
  </si>
  <si>
    <t>BS-Hospitality Management-Hotel &amp; Resort Management</t>
  </si>
  <si>
    <t>DS-Human Services-No Concentration</t>
  </si>
  <si>
    <t>BSPA-Public Affairs-Criminal Justice</t>
  </si>
  <si>
    <t>BSPA-Public Affairs-Healthcare Management</t>
  </si>
  <si>
    <t>BSPA-Public Affairs-Law &amp; Public Policy</t>
  </si>
  <si>
    <t>BSPA-Public Affairs-No Concentration</t>
  </si>
  <si>
    <t>School of Education</t>
  </si>
  <si>
    <t>BSED-Sec Ed Education Policy-Diverse Adol &amp; Families Sec Ed</t>
  </si>
  <si>
    <t>BSED-Sec Ed Education Policy-Non Profit Organization Sec Ed</t>
  </si>
  <si>
    <t>DS-Early Childhood Education-No Concentration</t>
  </si>
  <si>
    <t>DS-Elementary Education-No Concentration</t>
  </si>
  <si>
    <t>DS-Secondary Education-No Concentration</t>
  </si>
  <si>
    <t>Art and Design</t>
  </si>
  <si>
    <t>School of Music</t>
  </si>
  <si>
    <t>BM-Music Performance-Orchestral Instrumental</t>
  </si>
  <si>
    <t>BM-Music Performance-Piano</t>
  </si>
  <si>
    <t>BSM-Music-Music Technology</t>
  </si>
  <si>
    <t>BSM-Music-Outside Field</t>
  </si>
  <si>
    <t>BSM-Music Industry-No Concentration</t>
  </si>
  <si>
    <t>BSM-Popular Music-Songwriting/Performance</t>
  </si>
  <si>
    <t>DS-Music-No Concentration</t>
  </si>
  <si>
    <t>DS-Music Education-No Concentration</t>
  </si>
  <si>
    <t>DS-Music Performance-No Concentration</t>
  </si>
  <si>
    <t>DS-Music Therapy-No Concentration</t>
  </si>
  <si>
    <t>DS-Popular Music-No Concentration</t>
  </si>
  <si>
    <t>Fall 2017 Enrollment Data</t>
  </si>
  <si>
    <t>Input and Output Streams Flow Chart: (E = I + (C-O)) Enrollment equals Input Streams + (Continuing Students Minus Output Streams)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</si>
</sst>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1"/>
    <xf numFmtId="0" fontId="4" fillId="0" borderId="0" xfId="0" applyFont="1"/>
    <xf numFmtId="164" fontId="0" fillId="0" borderId="0" xfId="2" applyNumberFormat="1" applyFont="1"/>
    <xf numFmtId="0" fontId="0" fillId="2" borderId="0" xfId="0" applyFont="1" applyFill="1" applyAlignment="1">
      <alignment horizontal="left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ill="1"/>
    <xf numFmtId="0" fontId="0" fillId="3" borderId="0" xfId="0" applyFill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164" fontId="0" fillId="0" borderId="1" xfId="2" applyNumberFormat="1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2" borderId="5" xfId="0" applyFill="1" applyBorder="1"/>
    <xf numFmtId="0" fontId="0" fillId="0" borderId="2" xfId="0" applyBorder="1"/>
    <xf numFmtId="0" fontId="0" fillId="2" borderId="8" xfId="0" applyFill="1" applyBorder="1"/>
    <xf numFmtId="0" fontId="0" fillId="2" borderId="3" xfId="0" applyFill="1" applyBorder="1"/>
    <xf numFmtId="0" fontId="1" fillId="2" borderId="9" xfId="0" applyFont="1" applyFill="1" applyBorder="1"/>
    <xf numFmtId="1" fontId="0" fillId="0" borderId="6" xfId="0" applyNumberFormat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2" borderId="10" xfId="0" applyFill="1" applyBorder="1"/>
    <xf numFmtId="164" fontId="0" fillId="0" borderId="3" xfId="2" applyNumberFormat="1" applyFont="1" applyBorder="1"/>
    <xf numFmtId="10" fontId="0" fillId="0" borderId="2" xfId="0" applyNumberFormat="1" applyFill="1" applyBorder="1" applyAlignment="1">
      <alignment horizontal="center"/>
    </xf>
    <xf numFmtId="164" fontId="0" fillId="0" borderId="11" xfId="2" applyNumberFormat="1" applyFont="1" applyBorder="1"/>
    <xf numFmtId="0" fontId="0" fillId="2" borderId="12" xfId="0" applyFill="1" applyBorder="1"/>
    <xf numFmtId="0" fontId="0" fillId="2" borderId="11" xfId="0" applyFill="1" applyBorder="1"/>
    <xf numFmtId="0" fontId="1" fillId="0" borderId="0" xfId="0" applyFont="1" applyAlignment="1">
      <alignment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107577</xdr:colOff>
      <xdr:row>2</xdr:row>
      <xdr:rowOff>53790</xdr:rowOff>
    </xdr:from>
    <xdr:to>
      <xdr:col>15</xdr:col>
      <xdr:colOff>289822</xdr:colOff>
      <xdr:row>37</xdr:row>
      <xdr:rowOff>173394</xdr:rowOff>
    </xdr:to>
    <xdr:grpSp>
      <xdr:nvGrpSpPr>
        <xdr:cNvPr id="20" name="Canvas 22"/>
        <xdr:cNvGrpSpPr/>
      </xdr:nvGrpSpPr>
      <xdr:grpSpPr>
        <a:xfrm>
          <a:off x="107577" y="412378"/>
          <a:ext cx="9326245" cy="6394898"/>
          <a:chOff x="0" y="0"/>
          <a:chExt cx="9326245" cy="6523990"/>
        </a:xfrm>
      </xdr:grpSpPr>
      <xdr:sp macro="" textlink="">
        <xdr:nvSpPr>
          <xdr:cNvPr id="21" name="Rectangle 20"/>
          <xdr:cNvSpPr/>
        </xdr:nvSpPr>
        <xdr:spPr>
          <a:xfrm>
            <a:off x="0" y="0"/>
            <a:ext cx="9326245" cy="6523990"/>
          </a:xfrm>
          <a:prstGeom prst="rect">
            <a:avLst/>
          </a:prstGeom>
        </xdr:spPr>
      </xdr:sp>
      <xdr:sp macro="" textlink="">
        <xdr:nvSpPr>
          <xdr:cNvPr id="22" name="Rectangle 21"/>
          <xdr:cNvSpPr/>
        </xdr:nvSpPr>
        <xdr:spPr>
          <a:xfrm>
            <a:off x="238127" y="3305176"/>
            <a:ext cx="1657348" cy="53340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Enrollment at time 1</a:t>
            </a:r>
          </a:p>
        </xdr:txBody>
      </xdr:sp>
      <xdr:sp macro="" textlink="">
        <xdr:nvSpPr>
          <xdr:cNvPr id="23" name="Rectangle 22"/>
          <xdr:cNvSpPr/>
        </xdr:nvSpPr>
        <xdr:spPr>
          <a:xfrm>
            <a:off x="7715251" y="3228976"/>
            <a:ext cx="1457324" cy="609600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Forecast</a:t>
            </a: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Enrollment at time 2</a:t>
            </a:r>
          </a:p>
        </xdr:txBody>
      </xdr:sp>
      <xdr:cxnSp macro="">
        <xdr:nvCxnSpPr>
          <xdr:cNvPr id="24" name="Straight Arrow Connector 23"/>
          <xdr:cNvCxnSpPr>
            <a:endCxn id="23" idx="1"/>
          </xdr:cNvCxnSpPr>
        </xdr:nvCxnSpPr>
        <xdr:spPr>
          <a:xfrm flipV="1">
            <a:off x="1933575" y="3533776"/>
            <a:ext cx="5781676" cy="66676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Rectangle 24"/>
          <xdr:cNvSpPr/>
        </xdr:nvSpPr>
        <xdr:spPr>
          <a:xfrm>
            <a:off x="1767167" y="838959"/>
            <a:ext cx="1628775" cy="1133475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New Student forecast</a:t>
            </a:r>
          </a:p>
        </xdr:txBody>
      </xdr:sp>
      <xdr:cxnSp macro="">
        <xdr:nvCxnSpPr>
          <xdr:cNvPr id="26" name="Straight Arrow Connector 25"/>
          <xdr:cNvCxnSpPr/>
        </xdr:nvCxnSpPr>
        <xdr:spPr>
          <a:xfrm>
            <a:off x="3171824" y="1981200"/>
            <a:ext cx="1171576" cy="16002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Rectangle 26"/>
          <xdr:cNvSpPr/>
        </xdr:nvSpPr>
        <xdr:spPr>
          <a:xfrm>
            <a:off x="2343151" y="4371975"/>
            <a:ext cx="1847850" cy="581025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Number of Graduates and</a:t>
            </a:r>
            <a:b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Stop-outs</a:t>
            </a:r>
          </a:p>
        </xdr:txBody>
      </xdr:sp>
      <xdr:cxnSp macro="">
        <xdr:nvCxnSpPr>
          <xdr:cNvPr id="28" name="Straight Arrow Connector 27"/>
          <xdr:cNvCxnSpPr>
            <a:stCxn id="22" idx="2"/>
            <a:endCxn id="27" idx="1"/>
          </xdr:cNvCxnSpPr>
        </xdr:nvCxnSpPr>
        <xdr:spPr>
          <a:xfrm>
            <a:off x="1066801" y="3838576"/>
            <a:ext cx="1276350" cy="823912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" name="Text Box 31"/>
          <xdr:cNvSpPr txBox="1"/>
        </xdr:nvSpPr>
        <xdr:spPr>
          <a:xfrm>
            <a:off x="1066801" y="4276726"/>
            <a:ext cx="657224" cy="466724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Use to predict</a:t>
            </a:r>
          </a:p>
        </xdr:txBody>
      </xdr:sp>
      <xdr:sp macro="" textlink="">
        <xdr:nvSpPr>
          <xdr:cNvPr id="30" name="Text Box 33"/>
          <xdr:cNvSpPr txBox="1"/>
        </xdr:nvSpPr>
        <xdr:spPr>
          <a:xfrm>
            <a:off x="3324225" y="5372101"/>
            <a:ext cx="1790700" cy="533400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Decreases enrollment projections</a:t>
            </a:r>
          </a:p>
        </xdr:txBody>
      </xdr:sp>
      <xdr:sp macro="" textlink="">
        <xdr:nvSpPr>
          <xdr:cNvPr id="31" name="Text Box 34"/>
          <xdr:cNvSpPr txBox="1"/>
        </xdr:nvSpPr>
        <xdr:spPr>
          <a:xfrm>
            <a:off x="1990724" y="2781302"/>
            <a:ext cx="1666875" cy="752474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Used to estimate number of continuing students (e.g., student attrition rates)</a:t>
            </a:r>
          </a:p>
        </xdr:txBody>
      </xdr:sp>
      <xdr:sp macro="" textlink="">
        <xdr:nvSpPr>
          <xdr:cNvPr id="35" name="Rectangle 34"/>
          <xdr:cNvSpPr/>
        </xdr:nvSpPr>
        <xdr:spPr>
          <a:xfrm>
            <a:off x="5715000" y="5353050"/>
            <a:ext cx="1333500" cy="752475"/>
          </a:xfrm>
          <a:prstGeom prst="rect">
            <a:avLst/>
          </a:prstGeom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Out of PFW</a:t>
            </a:r>
          </a:p>
        </xdr:txBody>
      </xdr:sp>
      <xdr:cxnSp macro="">
        <xdr:nvCxnSpPr>
          <xdr:cNvPr id="36" name="Straight Arrow Connector 35"/>
          <xdr:cNvCxnSpPr>
            <a:stCxn id="27" idx="3"/>
            <a:endCxn id="35" idx="1"/>
          </xdr:cNvCxnSpPr>
        </xdr:nvCxnSpPr>
        <xdr:spPr>
          <a:xfrm>
            <a:off x="4191001" y="4662488"/>
            <a:ext cx="1523999" cy="106680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 Box 40"/>
          <xdr:cNvSpPr txBox="1"/>
        </xdr:nvSpPr>
        <xdr:spPr>
          <a:xfrm>
            <a:off x="4791075" y="2657475"/>
            <a:ext cx="2219325" cy="866775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Number of New Students + Number of Retained Students – Number of Graduates – Number of Stop-outs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Table3" displayName="Table3" ref="A1:O318" totalsRowShown="0">
  <autoFilter ref="A1:O318"/>
  <tableColumns count="15">
    <tableColumn id="1" name="COLLX"/>
    <tableColumn id="2" name="DEPTX"/>
    <tableColumn id="3" name="major_conc"/>
    <tableColumn id="4" name="NEW_TO_MAJOR_round"/>
    <tableColumn id="5" name="TOTAL_round"/>
    <tableColumn id="6" name="RETAINED_round"/>
    <tableColumn id="7" name="STOPPEDOUT_round"/>
    <tableColumn id="8" name="GRADUATED_round"/>
    <tableColumn id="9" name="GRADUATEDINMAJOR_round"/>
    <tableColumn id="10" name="GRADUATEDOUTMAJOR_round"/>
    <tableColumn id="11" name="RETEN_IN_MAJOR_round"/>
    <tableColumn id="12" name="RETEN_OTHER_MAJOR_round"/>
    <tableColumn id="13" name="PERSISTED_round"/>
    <tableColumn id="14" name="GRAD_EFF"/>
    <tableColumn id="15" name="ATTRITIO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A1:A8" totalsRowShown="0">
  <autoFilter ref="A1:A8"/>
  <tableColumns count="1">
    <tableColumn id="1" name="COLLX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le5" displayName="Table5" ref="A1:B56" totalsRowShown="0">
  <autoFilter ref="A1:B56"/>
  <tableColumns count="2">
    <tableColumn id="1" name="COLLX"/>
    <tableColumn id="2" name="DEPTX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Table6" displayName="Table6" ref="A1:B318" totalsRowShown="0">
  <autoFilter ref="A1:B318"/>
  <tableColumns count="2">
    <tableColumn id="2" name="DEPTX"/>
    <tableColumn id="3" name="major_conc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C14" sqref="C14"/>
    </sheetView>
  </sheetViews>
  <sheetFormatPr defaultRowHeight="14.4" x14ac:dyDescent="0.3"/>
  <cols>
    <col min="1" max="1" width="23.44140625" customWidth="1"/>
    <col min="2" max="2" width="45.21875" bestFit="1" customWidth="1"/>
    <col min="3" max="3" width="11.109375" bestFit="1" customWidth="1"/>
    <col min="4" max="4" width="23.6640625" customWidth="1"/>
  </cols>
  <sheetData>
    <row r="1" spans="1:4" ht="15.6" x14ac:dyDescent="0.3">
      <c r="A1" s="2" t="s">
        <v>4</v>
      </c>
    </row>
    <row r="2" spans="1:4" ht="15.6" x14ac:dyDescent="0.3">
      <c r="A2" s="2"/>
    </row>
    <row r="3" spans="1:4" x14ac:dyDescent="0.3">
      <c r="B3" s="1" t="s">
        <v>323</v>
      </c>
    </row>
    <row r="4" spans="1:4" x14ac:dyDescent="0.3">
      <c r="A4" t="s">
        <v>0</v>
      </c>
      <c r="B4" t="s">
        <v>291</v>
      </c>
    </row>
    <row r="5" spans="1:4" x14ac:dyDescent="0.3">
      <c r="A5" t="s">
        <v>1</v>
      </c>
      <c r="B5" t="s">
        <v>300</v>
      </c>
    </row>
    <row r="6" spans="1:4" x14ac:dyDescent="0.3">
      <c r="A6" t="s">
        <v>2</v>
      </c>
      <c r="B6" t="s">
        <v>308</v>
      </c>
    </row>
    <row r="8" spans="1:4" ht="18" x14ac:dyDescent="0.35">
      <c r="A8" s="6" t="s">
        <v>3</v>
      </c>
    </row>
    <row r="9" spans="1:4" ht="28.8" x14ac:dyDescent="0.3">
      <c r="A9" s="3"/>
      <c r="B9" s="10" t="s">
        <v>324</v>
      </c>
      <c r="C9" s="10" t="s">
        <v>11</v>
      </c>
      <c r="D9" s="11" t="s">
        <v>325</v>
      </c>
    </row>
    <row r="10" spans="1:4" x14ac:dyDescent="0.3">
      <c r="A10" s="4" t="s">
        <v>5</v>
      </c>
      <c r="B10">
        <f>IF(ISBLANK($B$6),"",VLOOKUP(Graduated_In_Major_Solver!$B$6,Table3[[#All],[major_conc]:[ATTRITION]],2,FALSE))</f>
        <v>12</v>
      </c>
      <c r="C10" s="9">
        <v>20</v>
      </c>
      <c r="D10" s="1"/>
    </row>
    <row r="11" spans="1:4" x14ac:dyDescent="0.3">
      <c r="A11" s="4" t="s">
        <v>8</v>
      </c>
      <c r="B11">
        <f>IF(ISBLANK($B$6),"",VLOOKUP(Graduated_In_Major_Solver!$B$6,Table3[[#All],[major_conc]:[ATTRITION]],3,FALSE))</f>
        <v>31</v>
      </c>
      <c r="C11" s="9">
        <v>45</v>
      </c>
    </row>
    <row r="12" spans="1:4" x14ac:dyDescent="0.3">
      <c r="A12" s="4" t="s">
        <v>6</v>
      </c>
      <c r="B12">
        <f>IF(ISBLANK($B$6),"",VLOOKUP(Graduated_In_Major_Solver!$B$6,Table3[[#All],[major_conc]:[ATTRITION]],9,FALSE))</f>
        <v>15</v>
      </c>
      <c r="C12" s="9">
        <v>26</v>
      </c>
    </row>
    <row r="13" spans="1:4" x14ac:dyDescent="0.3">
      <c r="A13" s="12" t="s">
        <v>7</v>
      </c>
      <c r="B13" s="13">
        <f>IF(ISBLANK($B$6),"",VLOOKUP(Graduated_In_Major_Solver!$B$6,Table3[[#All],[major_conc]:[ATTRITION]],10,FALSE))</f>
        <v>2</v>
      </c>
      <c r="C13" s="9">
        <v>4</v>
      </c>
    </row>
    <row r="14" spans="1:4" x14ac:dyDescent="0.3">
      <c r="A14" s="4" t="s">
        <v>9</v>
      </c>
      <c r="B14">
        <f>IF(ISBLANK($B$6),"",VLOOKUP(Graduated_In_Major_Solver!$B$6,Table3[[#All],[major_conc]:[ATTRITION]],7,FALSE))</f>
        <v>11</v>
      </c>
      <c r="C14" s="14">
        <v>6</v>
      </c>
      <c r="D14">
        <f>Total_Majors_Goal*Graduation_Efficiency</f>
        <v>8.5000000000000053</v>
      </c>
    </row>
    <row r="15" spans="1:4" x14ac:dyDescent="0.3">
      <c r="A15" s="4" t="s">
        <v>10</v>
      </c>
      <c r="B15">
        <f>IF(ISBLANK($B$6),"",VLOOKUP(Graduated_In_Major_Solver!$B$6,Table3[[#All],[major_conc]:[ATTRITION]],5,FALSE))</f>
        <v>3</v>
      </c>
      <c r="C15" s="9">
        <v>5</v>
      </c>
    </row>
    <row r="16" spans="1:4" x14ac:dyDescent="0.3">
      <c r="A16" s="4" t="s">
        <v>327</v>
      </c>
      <c r="B16" s="7">
        <f>IF(ISBLANK($B$6),"",VLOOKUP(Graduated_In_Major_Solver!$B$6,Table3[[#All],[major_conc]:[ATTRITION]],12,FALSE))</f>
        <v>0.18888888888888899</v>
      </c>
    </row>
    <row r="17" spans="1:2" x14ac:dyDescent="0.3">
      <c r="A17" s="4" t="s">
        <v>326</v>
      </c>
      <c r="B17" s="7">
        <f>IF(ISBLANK($B$6),"",VLOOKUP(Graduated_In_Major_Solver!$B$6,Table3[[#All],[major_conc]:[ATTRITION]],13,FALSE))</f>
        <v>0.15</v>
      </c>
    </row>
  </sheetData>
  <dataValidations count="3">
    <dataValidation type="list" allowBlank="1" showInputMessage="1" showErrorMessage="1" sqref="B4">
      <formula1>INDIRECT("Table4")</formula1>
    </dataValidation>
    <dataValidation type="list" allowBlank="1" showInputMessage="1" showErrorMessage="1" sqref="B5">
      <formula1>OFFSET(INDIRECT("Table5[#Headers]"),MATCH($B$4,INDIRECT("Table5[COLLX]"),0),1,COUNTIF(INDIRECT("Table5[COLLX]"),$B$4),1)</formula1>
    </dataValidation>
    <dataValidation type="list" allowBlank="1" showInputMessage="1" showErrorMessage="1" sqref="B6">
      <formula1>OFFSET(INDIRECT("Table6[#Headers]"),MATCH($B$5,INDIRECT("Table6[DEPTX]"),0),1,COUNTIF(INDIRECT("Table6[DEPTX]"),$B$5),1)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tabSelected="1" workbookViewId="0">
      <selection activeCell="C17" sqref="C17"/>
    </sheetView>
  </sheetViews>
  <sheetFormatPr defaultRowHeight="14.4" x14ac:dyDescent="0.3"/>
  <cols>
    <col min="1" max="1" width="23.44140625" customWidth="1"/>
    <col min="2" max="2" width="45.21875" bestFit="1" customWidth="1"/>
    <col min="3" max="3" width="19.5546875" customWidth="1"/>
    <col min="4" max="4" width="23.6640625" customWidth="1"/>
  </cols>
  <sheetData>
    <row r="1" spans="1:4" ht="15.6" x14ac:dyDescent="0.3">
      <c r="A1" s="2" t="s">
        <v>4</v>
      </c>
    </row>
    <row r="2" spans="1:4" ht="15.6" x14ac:dyDescent="0.3">
      <c r="A2" s="2"/>
    </row>
    <row r="3" spans="1:4" x14ac:dyDescent="0.3">
      <c r="B3" s="1" t="s">
        <v>323</v>
      </c>
    </row>
    <row r="4" spans="1:4" x14ac:dyDescent="0.3">
      <c r="A4" s="1" t="s">
        <v>0</v>
      </c>
      <c r="B4" s="26" t="s">
        <v>27</v>
      </c>
    </row>
    <row r="5" spans="1:4" x14ac:dyDescent="0.3">
      <c r="A5" s="1" t="s">
        <v>1</v>
      </c>
      <c r="B5" s="26" t="s">
        <v>132</v>
      </c>
    </row>
    <row r="6" spans="1:4" x14ac:dyDescent="0.3">
      <c r="A6" s="1" t="s">
        <v>2</v>
      </c>
      <c r="B6" s="26" t="s">
        <v>134</v>
      </c>
    </row>
    <row r="8" spans="1:4" ht="18" x14ac:dyDescent="0.35">
      <c r="A8" s="6" t="s">
        <v>3</v>
      </c>
      <c r="D8" s="10" t="s">
        <v>328</v>
      </c>
    </row>
    <row r="9" spans="1:4" ht="28.8" x14ac:dyDescent="0.3">
      <c r="A9" s="15"/>
      <c r="B9" s="16" t="s">
        <v>395</v>
      </c>
      <c r="C9" s="24" t="s">
        <v>11</v>
      </c>
      <c r="D9" s="17" t="s">
        <v>325</v>
      </c>
    </row>
    <row r="10" spans="1:4" x14ac:dyDescent="0.3">
      <c r="A10" s="18" t="s">
        <v>5</v>
      </c>
      <c r="B10" s="23">
        <f>IF(ISBLANK($B$6),"",VLOOKUP(Goal_Setting_Tool!$B$6,Table3[[#All],[major_conc]:[ATTRITION]],2,FALSE))</f>
        <v>146</v>
      </c>
      <c r="C10" s="32">
        <v>146</v>
      </c>
      <c r="D10" s="29"/>
    </row>
    <row r="11" spans="1:4" x14ac:dyDescent="0.3">
      <c r="A11" s="18" t="s">
        <v>8</v>
      </c>
      <c r="B11" s="23">
        <f>IF(ISBLANK($B$6),"",VLOOKUP(Goal_Setting_Tool!$B$6,Table3[[#All],[major_conc]:[ATTRITION]],3,FALSE))</f>
        <v>301</v>
      </c>
      <c r="C11" s="33">
        <v>301</v>
      </c>
      <c r="D11" s="30">
        <f>New_Major_Goal+D12</f>
        <v>314.56</v>
      </c>
    </row>
    <row r="12" spans="1:4" x14ac:dyDescent="0.3">
      <c r="A12" s="18" t="s">
        <v>6</v>
      </c>
      <c r="B12" s="19">
        <f>IF(ISBLANK($B$6),"",VLOOKUP(Goal_Setting_Tool!$B$6,Table3[[#All],[major_conc]:[ATTRITION]],9,FALSE))</f>
        <v>148</v>
      </c>
      <c r="C12" s="27"/>
      <c r="D12" s="30">
        <f>New_Major_Goal*(1-Student_Attrition_Goal)+(Total_Majors_Goal-New_Major_Goal)*(1-Student_Attrition_Goal)-Projected_Grad_In_Major-Projected_Stop_Outs</f>
        <v>168.56</v>
      </c>
    </row>
    <row r="13" spans="1:4" x14ac:dyDescent="0.3">
      <c r="A13" s="21" t="s">
        <v>7</v>
      </c>
      <c r="B13" s="20">
        <f>IF(ISBLANK($B$6),"",VLOOKUP(Goal_Setting_Tool!$B$6,Table3[[#All],[major_conc]:[ATTRITION]],10,FALSE))</f>
        <v>27</v>
      </c>
      <c r="C13" s="28"/>
      <c r="D13" s="31"/>
    </row>
    <row r="14" spans="1:4" x14ac:dyDescent="0.3">
      <c r="A14" s="18" t="s">
        <v>9</v>
      </c>
      <c r="B14" s="19">
        <f>IF(ISBLANK($B$6),"",VLOOKUP(Goal_Setting_Tool!$B$6,Table3[[#All],[major_conc]:[ATTRITION]],7,FALSE))</f>
        <v>59</v>
      </c>
      <c r="C14" s="28"/>
      <c r="D14" s="30">
        <f>Total_Majors_Goal*Graduation_Efficiency_Goal</f>
        <v>62.607999999999997</v>
      </c>
    </row>
    <row r="15" spans="1:4" x14ac:dyDescent="0.3">
      <c r="A15" s="18" t="s">
        <v>10</v>
      </c>
      <c r="B15" s="19">
        <f>IF(ISBLANK($B$6),"",VLOOKUP(Goal_Setting_Tool!$B$6,Table3[[#All],[major_conc]:[ATTRITION]],5,FALSE))</f>
        <v>64</v>
      </c>
      <c r="C15" s="40"/>
      <c r="D15" s="30">
        <f>Total_Majors_Goal*Student_Attrition_Goal</f>
        <v>34.916000000000004</v>
      </c>
    </row>
    <row r="16" spans="1:4" x14ac:dyDescent="0.3">
      <c r="A16" s="18" t="s">
        <v>327</v>
      </c>
      <c r="B16" s="38">
        <f>IF(ISBLANK($B$6),"",VLOOKUP(Goal_Setting_Tool!$B$6,Table3[[#All],[major_conc]:[ATTRITION]],12,FALSE))</f>
        <v>0.207762557077626</v>
      </c>
      <c r="C16" s="37">
        <v>0.20799999999999999</v>
      </c>
      <c r="D16" s="39"/>
    </row>
    <row r="17" spans="1:4" x14ac:dyDescent="0.3">
      <c r="A17" s="34" t="s">
        <v>326</v>
      </c>
      <c r="B17" s="36">
        <f>IF(ISBLANK($B$6),"",VLOOKUP(Goal_Setting_Tool!$B$6,Table3[[#All],[major_conc]:[ATTRITION]],13,FALSE))</f>
        <v>0.19520547945205499</v>
      </c>
      <c r="C17" s="37">
        <v>0.11600000000000001</v>
      </c>
      <c r="D17" s="35"/>
    </row>
  </sheetData>
  <dataValidations count="6">
    <dataValidation type="custom" allowBlank="1" showInputMessage="1" showErrorMessage="1" sqref="C14:D14">
      <formula1>C14&lt;=C11</formula1>
    </dataValidation>
    <dataValidation type="custom" allowBlank="1" showInputMessage="1" showErrorMessage="1" sqref="D12">
      <formula1>D12&lt;D11</formula1>
    </dataValidation>
    <dataValidation type="custom" allowBlank="1" showInputMessage="1" showErrorMessage="1" errorTitle="Retained In Major" error="The number of students retained in major is greater than the total number number of majors." sqref="C12">
      <formula1>C12&lt;=C11</formula1>
    </dataValidation>
    <dataValidation type="list" allowBlank="1" showInputMessage="1" showErrorMessage="1" sqref="B4">
      <formula1>INDIRECT("Table4")</formula1>
    </dataValidation>
    <dataValidation type="list" allowBlank="1" showInputMessage="1" showErrorMessage="1" sqref="B5">
      <formula1>OFFSET(INDIRECT("Table5[#Headers]"),MATCH($B$4,INDIRECT("Table5[COLLX]"),0),1,COUNTIF(INDIRECT("Table5[COLLX]"),$B$4),1)</formula1>
    </dataValidation>
    <dataValidation type="list" allowBlank="1" showInputMessage="1" showErrorMessage="1" sqref="B6">
      <formula1>OFFSET(INDIRECT("Table6[#Headers]"),MATCH($B$5,INDIRECT("Table6[DEPTX]"),0),1,COUNTIF(INDIRECT("Table6[DEPTX]"),$B$5),1)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85" zoomScaleNormal="85" workbookViewId="0">
      <selection activeCell="N18" sqref="N18"/>
    </sheetView>
  </sheetViews>
  <sheetFormatPr defaultRowHeight="14.4" x14ac:dyDescent="0.3"/>
  <sheetData>
    <row r="1" spans="1:1" x14ac:dyDescent="0.3">
      <c r="A1" s="41" t="s">
        <v>396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showGridLines="0" workbookViewId="0">
      <selection activeCell="B17" sqref="B17"/>
    </sheetView>
  </sheetViews>
  <sheetFormatPr defaultRowHeight="14.4" x14ac:dyDescent="0.3"/>
  <cols>
    <col min="1" max="1" width="23.44140625" customWidth="1"/>
    <col min="2" max="2" width="45.21875" bestFit="1" customWidth="1"/>
    <col min="3" max="3" width="19.5546875" customWidth="1"/>
    <col min="4" max="4" width="23.6640625" customWidth="1"/>
  </cols>
  <sheetData>
    <row r="1" spans="1:4" ht="15.6" x14ac:dyDescent="0.3">
      <c r="A1" s="2" t="s">
        <v>4</v>
      </c>
    </row>
    <row r="2" spans="1:4" ht="15.6" x14ac:dyDescent="0.3">
      <c r="A2" s="2"/>
    </row>
    <row r="3" spans="1:4" x14ac:dyDescent="0.3">
      <c r="B3" s="1" t="s">
        <v>323</v>
      </c>
    </row>
    <row r="4" spans="1:4" x14ac:dyDescent="0.3">
      <c r="A4" s="1" t="s">
        <v>0</v>
      </c>
      <c r="B4" s="26" t="s">
        <v>27</v>
      </c>
    </row>
    <row r="5" spans="1:4" x14ac:dyDescent="0.3">
      <c r="A5" s="1" t="s">
        <v>1</v>
      </c>
      <c r="B5" s="26" t="s">
        <v>67</v>
      </c>
    </row>
    <row r="6" spans="1:4" x14ac:dyDescent="0.3">
      <c r="A6" s="1" t="s">
        <v>2</v>
      </c>
      <c r="B6" s="26" t="s">
        <v>68</v>
      </c>
    </row>
    <row r="8" spans="1:4" ht="18" x14ac:dyDescent="0.35">
      <c r="A8" s="6" t="s">
        <v>3</v>
      </c>
      <c r="D8" s="10" t="s">
        <v>328</v>
      </c>
    </row>
    <row r="9" spans="1:4" ht="28.8" x14ac:dyDescent="0.3">
      <c r="A9" s="15"/>
      <c r="B9" s="16" t="s">
        <v>395</v>
      </c>
      <c r="C9" s="24" t="s">
        <v>11</v>
      </c>
      <c r="D9" s="17" t="s">
        <v>325</v>
      </c>
    </row>
    <row r="10" spans="1:4" x14ac:dyDescent="0.3">
      <c r="A10" s="18" t="s">
        <v>5</v>
      </c>
      <c r="B10" s="23">
        <f>IF(ISBLANK($B$6),"",VLOOKUP(Goal_Setting_Majors!$B$6,Table3[[#All],[major_conc]:[ATTRITION]],2,FALSE))</f>
        <v>37</v>
      </c>
      <c r="C10" s="32">
        <v>37</v>
      </c>
      <c r="D10" s="29"/>
    </row>
    <row r="11" spans="1:4" x14ac:dyDescent="0.3">
      <c r="A11" s="18" t="s">
        <v>8</v>
      </c>
      <c r="B11" s="23">
        <f>IF(ISBLANK($B$6),"",VLOOKUP(Goal_Setting_Majors!$B$6,Table3[[#All],[major_conc]:[ATTRITION]],3,FALSE))</f>
        <v>84</v>
      </c>
      <c r="C11" s="33">
        <v>85</v>
      </c>
      <c r="D11" s="30">
        <f>New_Major_Goal+D12</f>
        <v>80.654320987654373</v>
      </c>
    </row>
    <row r="12" spans="1:4" x14ac:dyDescent="0.3">
      <c r="A12" s="18" t="s">
        <v>6</v>
      </c>
      <c r="B12" s="19">
        <f>IF(ISBLANK($B$6),"",VLOOKUP(Goal_Setting_Majors!$B$6,Table3[[#All],[major_conc]:[ATTRITION]],9,FALSE))</f>
        <v>47</v>
      </c>
      <c r="C12" s="27"/>
      <c r="D12" s="30">
        <f>New_Major_Goal*(1-Student_Attrition)+(Total_Majors_Goal-New_Major_Goal)*(1-Student_Attrition)-Projected_Grad_In_Major-Projected_Stop_Outs</f>
        <v>43.654320987654373</v>
      </c>
    </row>
    <row r="13" spans="1:4" x14ac:dyDescent="0.3">
      <c r="A13" s="21" t="s">
        <v>7</v>
      </c>
      <c r="B13" s="20">
        <f>IF(ISBLANK($B$6),"",VLOOKUP(Goal_Setting_Majors!$B$6,Table3[[#All],[major_conc]:[ATTRITION]],10,FALSE))</f>
        <v>2</v>
      </c>
      <c r="C13" s="28"/>
      <c r="D13" s="31"/>
    </row>
    <row r="14" spans="1:4" x14ac:dyDescent="0.3">
      <c r="A14" s="18" t="s">
        <v>9</v>
      </c>
      <c r="B14" s="19">
        <f>IF(ISBLANK($B$6),"",VLOOKUP(Goal_Setting_Majors!$B$6,Table3[[#All],[major_conc]:[ATTRITION]],7,FALSE))</f>
        <v>23</v>
      </c>
      <c r="C14" s="28"/>
      <c r="D14" s="30">
        <f>Total_Majors_Goal*Graduation_Efficiency</f>
        <v>21.617283950617285</v>
      </c>
    </row>
    <row r="15" spans="1:4" x14ac:dyDescent="0.3">
      <c r="A15" s="18" t="s">
        <v>10</v>
      </c>
      <c r="B15" s="19">
        <f>IF(ISBLANK($B$6),"",VLOOKUP(Goal_Setting_Majors!$B$6,Table3[[#All],[major_conc]:[ATTRITION]],5,FALSE))</f>
        <v>12</v>
      </c>
      <c r="C15" s="28"/>
      <c r="D15" s="30">
        <f>Total_Majors_Goal*Student_Attrition</f>
        <v>9.8641975308641658</v>
      </c>
    </row>
    <row r="16" spans="1:4" x14ac:dyDescent="0.3">
      <c r="A16" s="18" t="s">
        <v>327</v>
      </c>
      <c r="B16" s="22">
        <f>IF(ISBLANK($B$6),"",VLOOKUP(Goal_Setting_Majors!$B$6,Table3[[#All],[major_conc]:[ATTRITION]],12,FALSE))</f>
        <v>0.25432098765432098</v>
      </c>
      <c r="C16" s="20"/>
      <c r="D16" s="25"/>
    </row>
    <row r="17" spans="1:4" x14ac:dyDescent="0.3">
      <c r="A17" s="18" t="s">
        <v>326</v>
      </c>
      <c r="B17" s="22">
        <f>IF(ISBLANK($B$6),"",VLOOKUP(Goal_Setting_Majors!$B$6,Table3[[#All],[major_conc]:[ATTRITION]],13,FALSE))</f>
        <v>0.116049382716049</v>
      </c>
      <c r="C17" s="20"/>
      <c r="D17" s="20"/>
    </row>
  </sheetData>
  <dataValidations count="6">
    <dataValidation type="list" allowBlank="1" showInputMessage="1" showErrorMessage="1" sqref="B6">
      <formula1>OFFSET(INDIRECT("Table6[#Headers]"),MATCH($B$5,INDIRECT("Table6[DEPTX]"),0),1,COUNTIF(INDIRECT("Table6[DEPTX]"),$B$5),1)</formula1>
    </dataValidation>
    <dataValidation type="list" allowBlank="1" showInputMessage="1" showErrorMessage="1" sqref="B5">
      <formula1>OFFSET(INDIRECT("Table5[#Headers]"),MATCH($B$4,INDIRECT("Table5[COLLX]"),0),1,COUNTIF(INDIRECT("Table5[COLLX]"),$B$4),1)</formula1>
    </dataValidation>
    <dataValidation type="list" allowBlank="1" showInputMessage="1" showErrorMessage="1" sqref="B4">
      <formula1>INDIRECT("Table4")</formula1>
    </dataValidation>
    <dataValidation type="custom" allowBlank="1" showInputMessage="1" showErrorMessage="1" errorTitle="Retained In Major" error="The number of students retained in major is greater than the total number number of majors." sqref="C12">
      <formula1>C12&lt;=C11</formula1>
    </dataValidation>
    <dataValidation type="custom" allowBlank="1" showInputMessage="1" showErrorMessage="1" sqref="D12">
      <formula1>D12&lt;D11</formula1>
    </dataValidation>
    <dataValidation type="custom" allowBlank="1" showInputMessage="1" showErrorMessage="1" sqref="C14 D14">
      <formula1>C14&lt;=C11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4" sqref="B4"/>
    </sheetView>
  </sheetViews>
  <sheetFormatPr defaultRowHeight="14.4" x14ac:dyDescent="0.3"/>
  <cols>
    <col min="1" max="1" width="23.44140625" customWidth="1"/>
    <col min="2" max="2" width="45.21875" bestFit="1" customWidth="1"/>
    <col min="3" max="3" width="11.109375" bestFit="1" customWidth="1"/>
    <col min="4" max="4" width="23.6640625" customWidth="1"/>
  </cols>
  <sheetData>
    <row r="1" spans="1:4" ht="15.6" x14ac:dyDescent="0.3">
      <c r="A1" s="2" t="s">
        <v>4</v>
      </c>
    </row>
    <row r="2" spans="1:4" ht="15.6" x14ac:dyDescent="0.3">
      <c r="A2" s="2"/>
    </row>
    <row r="3" spans="1:4" x14ac:dyDescent="0.3">
      <c r="B3" s="1" t="s">
        <v>323</v>
      </c>
    </row>
    <row r="4" spans="1:4" x14ac:dyDescent="0.3">
      <c r="A4" t="s">
        <v>0</v>
      </c>
      <c r="B4" t="s">
        <v>291</v>
      </c>
    </row>
    <row r="5" spans="1:4" x14ac:dyDescent="0.3">
      <c r="A5" t="s">
        <v>1</v>
      </c>
      <c r="B5" t="s">
        <v>300</v>
      </c>
    </row>
    <row r="6" spans="1:4" x14ac:dyDescent="0.3">
      <c r="A6" t="s">
        <v>2</v>
      </c>
      <c r="B6" t="s">
        <v>308</v>
      </c>
    </row>
    <row r="8" spans="1:4" ht="18" x14ac:dyDescent="0.35">
      <c r="A8" s="6" t="s">
        <v>3</v>
      </c>
    </row>
    <row r="9" spans="1:4" ht="28.8" x14ac:dyDescent="0.3">
      <c r="A9" s="3"/>
      <c r="B9" s="10" t="s">
        <v>324</v>
      </c>
      <c r="C9" s="10" t="s">
        <v>11</v>
      </c>
      <c r="D9" s="11" t="s">
        <v>325</v>
      </c>
    </row>
    <row r="10" spans="1:4" x14ac:dyDescent="0.3">
      <c r="A10" s="4" t="s">
        <v>5</v>
      </c>
      <c r="B10">
        <f>IF(ISBLANK($B$6),"",VLOOKUP(Input_Values_old!$B$6,Table3[[#All],[major_conc]:[ATTRITION]],2,FALSE))</f>
        <v>12</v>
      </c>
      <c r="D10" s="1"/>
    </row>
    <row r="11" spans="1:4" x14ac:dyDescent="0.3">
      <c r="A11" s="4" t="s">
        <v>8</v>
      </c>
      <c r="B11">
        <f>IF(ISBLANK($B$6),"",VLOOKUP(Input_Values_old!$B$6,Table3[[#All],[major_conc]:[ATTRITION]],3,FALSE))</f>
        <v>31</v>
      </c>
      <c r="C11" s="9">
        <v>40</v>
      </c>
    </row>
    <row r="12" spans="1:4" x14ac:dyDescent="0.3">
      <c r="A12" s="4" t="s">
        <v>6</v>
      </c>
      <c r="B12">
        <f>IF(ISBLANK($B$6),"",VLOOKUP(Input_Values_old!$B$6,Table3[[#All],[major_conc]:[ATTRITION]],9,FALSE))</f>
        <v>15</v>
      </c>
    </row>
    <row r="13" spans="1:4" x14ac:dyDescent="0.3">
      <c r="A13" s="8" t="s">
        <v>7</v>
      </c>
      <c r="B13" s="9">
        <f>IF(ISBLANK($B$6),"",VLOOKUP(Input_Values_old!$B$6,Table3[[#All],[major_conc]:[ATTRITION]],10,FALSE))</f>
        <v>2</v>
      </c>
      <c r="C13" s="9"/>
    </row>
    <row r="14" spans="1:4" x14ac:dyDescent="0.3">
      <c r="A14" s="4" t="s">
        <v>9</v>
      </c>
      <c r="B14">
        <f>IF(ISBLANK($B$6),"",VLOOKUP(Input_Values_old!$B$6,Table3[[#All],[major_conc]:[ATTRITION]],7,FALSE))</f>
        <v>11</v>
      </c>
    </row>
    <row r="15" spans="1:4" x14ac:dyDescent="0.3">
      <c r="A15" s="4" t="s">
        <v>10</v>
      </c>
      <c r="B15">
        <f>IF(ISBLANK($B$6),"",VLOOKUP(Input_Values_old!$B$6,Table3[[#All],[major_conc]:[ATTRITION]],5,FALSE))</f>
        <v>3</v>
      </c>
    </row>
    <row r="16" spans="1:4" x14ac:dyDescent="0.3">
      <c r="A16" s="4" t="s">
        <v>327</v>
      </c>
      <c r="B16" s="7">
        <f>IF(ISBLANK($B$6),"",VLOOKUP(Input_Values_old!$B$6,Table3[[#All],[major_conc]:[ATTRITION]],12,FALSE))</f>
        <v>0.18888888888888899</v>
      </c>
    </row>
    <row r="17" spans="1:2" x14ac:dyDescent="0.3">
      <c r="A17" s="4" t="s">
        <v>326</v>
      </c>
      <c r="B17" s="7">
        <f>IF(ISBLANK($B$6),"",VLOOKUP(Input_Values_old!$B$6,Table3[[#All],[major_conc]:[ATTRITION]],13,FALSE))</f>
        <v>0.15</v>
      </c>
    </row>
  </sheetData>
  <dataValidations count="3">
    <dataValidation type="list" allowBlank="1" showInputMessage="1" showErrorMessage="1" sqref="B4">
      <formula1>INDIRECT("Table4")</formula1>
    </dataValidation>
    <dataValidation type="list" allowBlank="1" showInputMessage="1" showErrorMessage="1" sqref="B5">
      <formula1>OFFSET(INDIRECT("Table5[#Headers]"),MATCH($B$4,INDIRECT("Table5[COLLX]"),0),1,COUNTIF(INDIRECT("Table5[COLLX]"),$B$4),1)</formula1>
    </dataValidation>
    <dataValidation type="list" allowBlank="1" showInputMessage="1" showErrorMessage="1" sqref="B6">
      <formula1>OFFSET(INDIRECT("Table6[#Headers]"),MATCH($B$5,INDIRECT("Table6[DEPTX]"),0),1,COUNTIF(INDIRECT("Table6[DEPTX]"),$B$5),1)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8"/>
  <sheetViews>
    <sheetView topLeftCell="A289" workbookViewId="0">
      <selection activeCell="A318" sqref="A318"/>
    </sheetView>
  </sheetViews>
  <sheetFormatPr defaultRowHeight="14.4" x14ac:dyDescent="0.3"/>
  <cols>
    <col min="1" max="2" width="8.88671875" style="5"/>
    <col min="3" max="3" width="54.77734375" style="5" bestFit="1" customWidth="1"/>
    <col min="4" max="4" width="8.88671875" style="5"/>
    <col min="5" max="5" width="14.77734375" style="5" bestFit="1" customWidth="1"/>
    <col min="6" max="16384" width="8.88671875" style="5"/>
  </cols>
  <sheetData>
    <row r="1" spans="1:15" x14ac:dyDescent="0.3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  <c r="K1" s="5" t="s">
        <v>22</v>
      </c>
      <c r="L1" s="5" t="s">
        <v>23</v>
      </c>
      <c r="M1" s="5" t="s">
        <v>24</v>
      </c>
      <c r="N1" s="5" t="s">
        <v>25</v>
      </c>
      <c r="O1" s="5" t="s">
        <v>26</v>
      </c>
    </row>
    <row r="2" spans="1:15" x14ac:dyDescent="0.3">
      <c r="A2" s="5" t="s">
        <v>27</v>
      </c>
      <c r="B2" s="5" t="s">
        <v>28</v>
      </c>
      <c r="C2" s="5" t="s">
        <v>29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0.65517241379310298</v>
      </c>
    </row>
    <row r="3" spans="1:15" x14ac:dyDescent="0.3">
      <c r="A3" s="5" t="s">
        <v>27</v>
      </c>
      <c r="B3" s="5" t="s">
        <v>28</v>
      </c>
      <c r="C3" s="5" t="s">
        <v>30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0.16666666666666699</v>
      </c>
    </row>
    <row r="4" spans="1:15" x14ac:dyDescent="0.3">
      <c r="A4" s="5" t="s">
        <v>27</v>
      </c>
      <c r="B4" s="5" t="s">
        <v>28</v>
      </c>
      <c r="C4" s="5" t="s">
        <v>31</v>
      </c>
      <c r="D4" s="5">
        <v>1</v>
      </c>
      <c r="E4" s="5">
        <v>3</v>
      </c>
      <c r="F4" s="5">
        <v>2</v>
      </c>
      <c r="G4" s="5">
        <v>1</v>
      </c>
      <c r="H4" s="5">
        <v>0</v>
      </c>
      <c r="I4" s="5">
        <v>0</v>
      </c>
      <c r="J4" s="5">
        <v>0</v>
      </c>
      <c r="K4" s="5">
        <v>2</v>
      </c>
      <c r="L4" s="5">
        <v>0</v>
      </c>
      <c r="M4" s="5">
        <v>2</v>
      </c>
      <c r="N4" s="5">
        <v>0</v>
      </c>
      <c r="O4" s="5">
        <v>0.37795275590551197</v>
      </c>
    </row>
    <row r="5" spans="1:15" x14ac:dyDescent="0.3">
      <c r="A5" s="5" t="s">
        <v>27</v>
      </c>
      <c r="B5" s="5" t="s">
        <v>28</v>
      </c>
      <c r="C5" s="5" t="s">
        <v>32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0.7</v>
      </c>
    </row>
    <row r="6" spans="1:15" x14ac:dyDescent="0.3">
      <c r="A6" s="5" t="s">
        <v>27</v>
      </c>
      <c r="B6" s="5" t="s">
        <v>329</v>
      </c>
      <c r="C6" s="5" t="s">
        <v>140</v>
      </c>
      <c r="D6" s="5">
        <v>19</v>
      </c>
      <c r="E6" s="5">
        <v>35</v>
      </c>
      <c r="F6" s="5">
        <v>22</v>
      </c>
      <c r="G6" s="5">
        <v>6</v>
      </c>
      <c r="H6" s="5">
        <v>7</v>
      </c>
      <c r="I6" s="5">
        <v>7</v>
      </c>
      <c r="J6" s="5">
        <v>0</v>
      </c>
      <c r="K6" s="5">
        <v>19</v>
      </c>
      <c r="L6" s="5">
        <v>3</v>
      </c>
      <c r="M6" s="5">
        <v>29</v>
      </c>
      <c r="N6" s="5">
        <v>0.24519230769230799</v>
      </c>
      <c r="O6" s="5">
        <v>0.22596153846153799</v>
      </c>
    </row>
    <row r="7" spans="1:15" x14ac:dyDescent="0.3">
      <c r="A7" s="5" t="s">
        <v>27</v>
      </c>
      <c r="B7" s="5" t="s">
        <v>329</v>
      </c>
      <c r="C7" s="5" t="s">
        <v>142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>
        <v>0</v>
      </c>
    </row>
    <row r="8" spans="1:15" x14ac:dyDescent="0.3">
      <c r="A8" s="5" t="s">
        <v>27</v>
      </c>
      <c r="B8" s="5" t="s">
        <v>329</v>
      </c>
      <c r="C8" s="5" t="s">
        <v>143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>
        <v>0</v>
      </c>
    </row>
    <row r="9" spans="1:15" x14ac:dyDescent="0.3">
      <c r="A9" s="5" t="s">
        <v>27</v>
      </c>
      <c r="B9" s="5" t="s">
        <v>329</v>
      </c>
      <c r="C9" s="5" t="s">
        <v>141</v>
      </c>
      <c r="D9" s="5">
        <v>19</v>
      </c>
      <c r="E9" s="5">
        <v>35</v>
      </c>
      <c r="F9" s="5">
        <v>20</v>
      </c>
      <c r="G9" s="5">
        <v>7</v>
      </c>
      <c r="H9" s="5">
        <v>8</v>
      </c>
      <c r="I9" s="5">
        <v>7</v>
      </c>
      <c r="J9" s="5">
        <v>1</v>
      </c>
      <c r="K9" s="5">
        <v>18</v>
      </c>
      <c r="L9" s="5">
        <v>2</v>
      </c>
      <c r="M9" s="5">
        <v>28</v>
      </c>
      <c r="N9" s="5">
        <v>0.22564102564102601</v>
      </c>
      <c r="O9" s="5">
        <v>0.22564102564102601</v>
      </c>
    </row>
    <row r="10" spans="1:15" x14ac:dyDescent="0.3">
      <c r="A10" s="5" t="s">
        <v>27</v>
      </c>
      <c r="B10" s="5" t="s">
        <v>33</v>
      </c>
      <c r="C10" s="5" t="s">
        <v>34</v>
      </c>
      <c r="D10" s="5">
        <v>0</v>
      </c>
      <c r="E10" s="5">
        <v>3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1</v>
      </c>
      <c r="L10" s="5">
        <v>0</v>
      </c>
      <c r="M10" s="5">
        <v>2</v>
      </c>
      <c r="N10" s="5">
        <v>0</v>
      </c>
      <c r="O10" s="5">
        <v>0.41176470588235298</v>
      </c>
    </row>
    <row r="11" spans="1:15" x14ac:dyDescent="0.3">
      <c r="A11" s="5" t="s">
        <v>27</v>
      </c>
      <c r="B11" s="5" t="s">
        <v>33</v>
      </c>
      <c r="C11" s="5" t="s">
        <v>35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0.931034482758621</v>
      </c>
    </row>
    <row r="12" spans="1:15" x14ac:dyDescent="0.3">
      <c r="A12" s="5" t="s">
        <v>27</v>
      </c>
      <c r="B12" s="5" t="s">
        <v>33</v>
      </c>
      <c r="C12" s="5" t="s">
        <v>36</v>
      </c>
      <c r="D12" s="5">
        <v>0</v>
      </c>
      <c r="E12" s="5">
        <v>3</v>
      </c>
      <c r="F12" s="5">
        <v>0</v>
      </c>
      <c r="G12" s="5">
        <v>3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0.4296875</v>
      </c>
    </row>
    <row r="13" spans="1:15" x14ac:dyDescent="0.3">
      <c r="A13" s="5" t="s">
        <v>27</v>
      </c>
      <c r="B13" s="5" t="s">
        <v>37</v>
      </c>
      <c r="C13" s="5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1</v>
      </c>
    </row>
    <row r="14" spans="1:15" x14ac:dyDescent="0.3">
      <c r="A14" s="5" t="s">
        <v>27</v>
      </c>
      <c r="B14" s="5" t="s">
        <v>38</v>
      </c>
      <c r="C14" s="5" t="s">
        <v>39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0.66666666666666696</v>
      </c>
    </row>
    <row r="15" spans="1:15" x14ac:dyDescent="0.3">
      <c r="A15" s="5" t="s">
        <v>27</v>
      </c>
      <c r="B15" s="5" t="s">
        <v>38</v>
      </c>
      <c r="C15" s="5" t="s">
        <v>40</v>
      </c>
      <c r="D15" s="5">
        <v>2</v>
      </c>
      <c r="E15" s="5">
        <v>14</v>
      </c>
      <c r="F15" s="5">
        <v>8</v>
      </c>
      <c r="G15" s="5">
        <v>2</v>
      </c>
      <c r="H15" s="5">
        <v>4</v>
      </c>
      <c r="I15" s="5">
        <v>4</v>
      </c>
      <c r="J15" s="5">
        <v>0</v>
      </c>
      <c r="K15" s="5">
        <v>7</v>
      </c>
      <c r="L15" s="5">
        <v>1</v>
      </c>
      <c r="M15" s="5">
        <v>12</v>
      </c>
      <c r="N15" s="5">
        <v>0.209302325581395</v>
      </c>
      <c r="O15" s="5">
        <v>0.162790697674419</v>
      </c>
    </row>
    <row r="16" spans="1:15" x14ac:dyDescent="0.3">
      <c r="A16" s="5" t="s">
        <v>27</v>
      </c>
      <c r="B16" s="5" t="s">
        <v>38</v>
      </c>
      <c r="C16" s="5" t="s">
        <v>41</v>
      </c>
      <c r="D16" s="5">
        <v>2</v>
      </c>
      <c r="E16" s="5">
        <v>8</v>
      </c>
      <c r="F16" s="5">
        <v>6</v>
      </c>
      <c r="G16" s="5">
        <v>0</v>
      </c>
      <c r="H16" s="5">
        <v>2</v>
      </c>
      <c r="I16" s="5">
        <v>1</v>
      </c>
      <c r="J16" s="5">
        <v>1</v>
      </c>
      <c r="K16" s="5">
        <v>5</v>
      </c>
      <c r="L16" s="5">
        <v>1</v>
      </c>
      <c r="M16" s="5">
        <v>8</v>
      </c>
      <c r="N16" s="5">
        <v>0.45833333333333298</v>
      </c>
      <c r="O16" s="5">
        <v>4.1666666666666699E-2</v>
      </c>
    </row>
    <row r="17" spans="1:15" x14ac:dyDescent="0.3">
      <c r="A17" s="5" t="s">
        <v>27</v>
      </c>
      <c r="B17" s="5" t="s">
        <v>38</v>
      </c>
      <c r="C17" s="5" t="s">
        <v>42</v>
      </c>
      <c r="D17" s="5">
        <v>20</v>
      </c>
      <c r="E17" s="5">
        <v>48</v>
      </c>
      <c r="F17" s="5">
        <v>24</v>
      </c>
      <c r="G17" s="5">
        <v>9</v>
      </c>
      <c r="H17" s="5">
        <v>15</v>
      </c>
      <c r="I17" s="5">
        <v>13</v>
      </c>
      <c r="J17" s="5">
        <v>2</v>
      </c>
      <c r="K17" s="5">
        <v>24</v>
      </c>
      <c r="L17" s="5">
        <v>0</v>
      </c>
      <c r="M17" s="5">
        <v>39</v>
      </c>
      <c r="N17" s="5">
        <v>0.26086956521739102</v>
      </c>
      <c r="O17" s="5">
        <v>0.16304347826087001</v>
      </c>
    </row>
    <row r="18" spans="1:15" x14ac:dyDescent="0.3">
      <c r="A18" s="5" t="s">
        <v>27</v>
      </c>
      <c r="B18" s="5" t="s">
        <v>38</v>
      </c>
      <c r="C18" s="5" t="s">
        <v>43</v>
      </c>
      <c r="D18" s="5">
        <v>153</v>
      </c>
      <c r="E18" s="5">
        <v>245</v>
      </c>
      <c r="F18" s="5">
        <v>144</v>
      </c>
      <c r="G18" s="5">
        <v>72</v>
      </c>
      <c r="H18" s="5">
        <v>29</v>
      </c>
      <c r="I18" s="5">
        <v>27</v>
      </c>
      <c r="J18" s="5">
        <v>2</v>
      </c>
      <c r="K18" s="5">
        <v>112</v>
      </c>
      <c r="L18" s="5">
        <v>32</v>
      </c>
      <c r="M18" s="5">
        <v>173</v>
      </c>
      <c r="N18" s="5">
        <v>0.12752858399296399</v>
      </c>
      <c r="O18" s="5">
        <v>0.25857519788918198</v>
      </c>
    </row>
    <row r="19" spans="1:15" x14ac:dyDescent="0.3">
      <c r="A19" s="5" t="s">
        <v>27</v>
      </c>
      <c r="B19" s="5" t="s">
        <v>38</v>
      </c>
      <c r="C19" s="5" t="s">
        <v>44</v>
      </c>
      <c r="D19" s="5">
        <v>0</v>
      </c>
      <c r="E19" s="5">
        <v>6</v>
      </c>
      <c r="F19" s="5">
        <v>2</v>
      </c>
      <c r="G19" s="5">
        <v>1</v>
      </c>
      <c r="H19" s="5">
        <v>3</v>
      </c>
      <c r="I19" s="5">
        <v>0</v>
      </c>
      <c r="J19" s="5">
        <v>3</v>
      </c>
      <c r="K19" s="5">
        <v>2</v>
      </c>
      <c r="L19" s="5">
        <v>0</v>
      </c>
      <c r="M19" s="5">
        <v>5</v>
      </c>
      <c r="N19" s="5">
        <v>0</v>
      </c>
      <c r="O19" s="5">
        <v>0.16161616161616199</v>
      </c>
    </row>
    <row r="20" spans="1:15" x14ac:dyDescent="0.3">
      <c r="A20" s="5" t="s">
        <v>27</v>
      </c>
      <c r="B20" s="5" t="s">
        <v>38</v>
      </c>
      <c r="C20" s="5" t="s">
        <v>45</v>
      </c>
      <c r="D20" s="5">
        <v>71</v>
      </c>
      <c r="E20" s="5">
        <v>136</v>
      </c>
      <c r="F20" s="5">
        <v>81</v>
      </c>
      <c r="G20" s="5">
        <v>47</v>
      </c>
      <c r="H20" s="5">
        <v>8</v>
      </c>
      <c r="I20" s="5">
        <v>0</v>
      </c>
      <c r="J20" s="5">
        <v>8</v>
      </c>
      <c r="K20" s="5">
        <v>59</v>
      </c>
      <c r="L20" s="5">
        <v>22</v>
      </c>
      <c r="M20" s="5">
        <v>89</v>
      </c>
      <c r="N20" s="5">
        <v>1.22249388753056E-3</v>
      </c>
      <c r="O20" s="5">
        <v>0.240831295843521</v>
      </c>
    </row>
    <row r="21" spans="1:15" x14ac:dyDescent="0.3">
      <c r="A21" s="5" t="s">
        <v>27</v>
      </c>
      <c r="B21" s="5" t="s">
        <v>38</v>
      </c>
      <c r="C21" s="5" t="s">
        <v>46</v>
      </c>
      <c r="D21" s="5">
        <v>2</v>
      </c>
      <c r="E21" s="5">
        <v>4</v>
      </c>
      <c r="F21" s="5">
        <v>2</v>
      </c>
      <c r="G21" s="5">
        <v>0</v>
      </c>
      <c r="H21" s="5">
        <v>2</v>
      </c>
      <c r="I21" s="5">
        <v>2</v>
      </c>
      <c r="J21" s="5">
        <v>0</v>
      </c>
      <c r="K21" s="5">
        <v>1</v>
      </c>
      <c r="L21" s="5">
        <v>1</v>
      </c>
      <c r="M21" s="5">
        <v>4</v>
      </c>
      <c r="N21" s="5">
        <v>9.5238095238095205E-2</v>
      </c>
      <c r="O21" s="5">
        <v>0.42857142857142899</v>
      </c>
    </row>
    <row r="22" spans="1:15" x14ac:dyDescent="0.3">
      <c r="A22" s="5" t="s">
        <v>27</v>
      </c>
      <c r="B22" s="5" t="s">
        <v>38</v>
      </c>
      <c r="C22" s="5" t="s">
        <v>47</v>
      </c>
      <c r="D22" s="5">
        <v>4</v>
      </c>
      <c r="E22" s="5">
        <v>7</v>
      </c>
      <c r="F22" s="5">
        <v>6</v>
      </c>
      <c r="G22" s="5">
        <v>1</v>
      </c>
      <c r="H22" s="5">
        <v>0</v>
      </c>
      <c r="I22" s="5">
        <v>0</v>
      </c>
      <c r="J22" s="5">
        <v>0</v>
      </c>
      <c r="K22" s="5">
        <v>5</v>
      </c>
      <c r="L22" s="5">
        <v>1</v>
      </c>
      <c r="M22" s="5">
        <v>6</v>
      </c>
      <c r="N22" s="5">
        <v>0</v>
      </c>
      <c r="O22" s="5">
        <v>0.20338983050847501</v>
      </c>
    </row>
    <row r="23" spans="1:15" x14ac:dyDescent="0.3">
      <c r="A23" s="5" t="s">
        <v>27</v>
      </c>
      <c r="B23" s="5" t="s">
        <v>38</v>
      </c>
      <c r="C23" s="5" t="s">
        <v>48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</row>
    <row r="24" spans="1:15" x14ac:dyDescent="0.3">
      <c r="A24" s="5" t="s">
        <v>27</v>
      </c>
      <c r="B24" s="5" t="s">
        <v>49</v>
      </c>
      <c r="C24" s="5" t="s">
        <v>330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</row>
    <row r="25" spans="1:15" x14ac:dyDescent="0.3">
      <c r="A25" s="5" t="s">
        <v>27</v>
      </c>
      <c r="B25" s="5" t="s">
        <v>49</v>
      </c>
      <c r="C25" s="5" t="s">
        <v>50</v>
      </c>
      <c r="D25" s="5">
        <v>17</v>
      </c>
      <c r="E25" s="5">
        <v>20</v>
      </c>
      <c r="F25" s="5">
        <v>8</v>
      </c>
      <c r="G25" s="5">
        <v>3</v>
      </c>
      <c r="H25" s="5">
        <v>9</v>
      </c>
      <c r="I25" s="5">
        <v>7</v>
      </c>
      <c r="J25" s="5">
        <v>2</v>
      </c>
      <c r="K25" s="5">
        <v>7</v>
      </c>
      <c r="L25" s="5">
        <v>1</v>
      </c>
      <c r="M25" s="5">
        <v>17</v>
      </c>
      <c r="N25" s="5">
        <v>0.47368421052631599</v>
      </c>
      <c r="O25" s="5">
        <v>0.157894736842105</v>
      </c>
    </row>
    <row r="26" spans="1:15" x14ac:dyDescent="0.3">
      <c r="A26" s="5" t="s">
        <v>27</v>
      </c>
      <c r="B26" s="5" t="s">
        <v>49</v>
      </c>
      <c r="C26" s="5" t="s">
        <v>51</v>
      </c>
      <c r="D26" s="5">
        <v>36</v>
      </c>
      <c r="E26" s="5">
        <v>44</v>
      </c>
      <c r="F26" s="5">
        <v>28</v>
      </c>
      <c r="G26" s="5">
        <v>12</v>
      </c>
      <c r="H26" s="5">
        <v>4</v>
      </c>
      <c r="I26" s="5">
        <v>4</v>
      </c>
      <c r="J26" s="5">
        <v>0</v>
      </c>
      <c r="K26" s="5">
        <v>15</v>
      </c>
      <c r="L26" s="5">
        <v>13</v>
      </c>
      <c r="M26" s="5">
        <v>32</v>
      </c>
      <c r="N26" s="5">
        <v>7.9365079365079402E-2</v>
      </c>
      <c r="O26" s="5">
        <v>0.248677248677249</v>
      </c>
    </row>
    <row r="27" spans="1:15" x14ac:dyDescent="0.3">
      <c r="A27" s="5" t="s">
        <v>27</v>
      </c>
      <c r="B27" s="5" t="s">
        <v>49</v>
      </c>
      <c r="C27" s="5" t="s">
        <v>55</v>
      </c>
      <c r="D27" s="5">
        <v>1</v>
      </c>
      <c r="E27" s="5">
        <v>9</v>
      </c>
      <c r="F27" s="5">
        <v>2</v>
      </c>
      <c r="G27" s="5">
        <v>1</v>
      </c>
      <c r="H27" s="5">
        <v>6</v>
      </c>
      <c r="I27" s="5">
        <v>6</v>
      </c>
      <c r="J27" s="5">
        <v>0</v>
      </c>
      <c r="K27" s="5">
        <v>1</v>
      </c>
      <c r="L27" s="5">
        <v>1</v>
      </c>
      <c r="M27" s="5">
        <v>8</v>
      </c>
      <c r="N27" s="5">
        <v>0.23943661971831001</v>
      </c>
      <c r="O27" s="5">
        <v>0.183098591549296</v>
      </c>
    </row>
    <row r="28" spans="1:15" x14ac:dyDescent="0.3">
      <c r="A28" s="5" t="s">
        <v>27</v>
      </c>
      <c r="B28" s="5" t="s">
        <v>49</v>
      </c>
      <c r="C28" s="5" t="s">
        <v>56</v>
      </c>
      <c r="D28" s="5">
        <v>0</v>
      </c>
      <c r="E28" s="5">
        <v>3</v>
      </c>
      <c r="F28" s="5">
        <v>1</v>
      </c>
      <c r="G28" s="5">
        <v>1</v>
      </c>
      <c r="H28" s="5">
        <v>1</v>
      </c>
      <c r="I28" s="5">
        <v>1</v>
      </c>
      <c r="J28" s="5">
        <v>0</v>
      </c>
      <c r="K28" s="5">
        <v>1</v>
      </c>
      <c r="L28" s="5">
        <v>0</v>
      </c>
      <c r="M28" s="5">
        <v>2</v>
      </c>
      <c r="N28" s="5">
        <v>0.26086956521739102</v>
      </c>
      <c r="O28" s="5">
        <v>4.3478260869565202E-2</v>
      </c>
    </row>
    <row r="29" spans="1:15" x14ac:dyDescent="0.3">
      <c r="A29" s="5" t="s">
        <v>27</v>
      </c>
      <c r="B29" s="5" t="s">
        <v>49</v>
      </c>
      <c r="C29" s="5" t="s">
        <v>52</v>
      </c>
      <c r="D29" s="5">
        <v>0</v>
      </c>
      <c r="E29" s="5">
        <v>1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1</v>
      </c>
      <c r="L29" s="5">
        <v>0</v>
      </c>
      <c r="M29" s="5">
        <v>1</v>
      </c>
      <c r="N29" s="5">
        <v>0</v>
      </c>
      <c r="O29" s="5">
        <v>0</v>
      </c>
    </row>
    <row r="30" spans="1:15" x14ac:dyDescent="0.3">
      <c r="A30" s="5" t="s">
        <v>27</v>
      </c>
      <c r="B30" s="5" t="s">
        <v>49</v>
      </c>
      <c r="C30" s="5" t="s">
        <v>53</v>
      </c>
      <c r="D30" s="5">
        <v>1</v>
      </c>
      <c r="E30" s="5">
        <v>10</v>
      </c>
      <c r="F30" s="5">
        <v>4</v>
      </c>
      <c r="G30" s="5">
        <v>0</v>
      </c>
      <c r="H30" s="5">
        <v>6</v>
      </c>
      <c r="I30" s="5">
        <v>5</v>
      </c>
      <c r="J30" s="5">
        <v>1</v>
      </c>
      <c r="K30" s="5">
        <v>3</v>
      </c>
      <c r="L30" s="5">
        <v>1</v>
      </c>
      <c r="M30" s="5">
        <v>10</v>
      </c>
      <c r="N30" s="5">
        <v>8.0808080808080801E-2</v>
      </c>
      <c r="O30" s="5">
        <v>0.26262626262626299</v>
      </c>
    </row>
    <row r="31" spans="1:15" x14ac:dyDescent="0.3">
      <c r="A31" s="5" t="s">
        <v>27</v>
      </c>
      <c r="B31" s="5" t="s">
        <v>49</v>
      </c>
      <c r="C31" s="5" t="s">
        <v>54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7.1428571428571397E-2</v>
      </c>
      <c r="O31" s="5">
        <v>0.35714285714285698</v>
      </c>
    </row>
    <row r="32" spans="1:15" x14ac:dyDescent="0.3">
      <c r="A32" s="5" t="s">
        <v>27</v>
      </c>
      <c r="B32" s="5" t="s">
        <v>49</v>
      </c>
      <c r="C32" s="5" t="s">
        <v>57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</row>
    <row r="33" spans="1:15" x14ac:dyDescent="0.3">
      <c r="A33" s="5" t="s">
        <v>27</v>
      </c>
      <c r="B33" s="5" t="s">
        <v>58</v>
      </c>
      <c r="C33" s="5" t="s">
        <v>59</v>
      </c>
      <c r="D33" s="5">
        <v>30</v>
      </c>
      <c r="E33" s="5">
        <v>77</v>
      </c>
      <c r="F33" s="5">
        <v>47</v>
      </c>
      <c r="G33" s="5">
        <v>6</v>
      </c>
      <c r="H33" s="5">
        <v>24</v>
      </c>
      <c r="I33" s="5">
        <v>23</v>
      </c>
      <c r="J33" s="5">
        <v>1</v>
      </c>
      <c r="K33" s="5">
        <v>43</v>
      </c>
      <c r="L33" s="5">
        <v>4</v>
      </c>
      <c r="M33" s="5">
        <v>71</v>
      </c>
      <c r="N33" s="5">
        <v>0.20895522388059701</v>
      </c>
      <c r="O33" s="5">
        <v>0.119402985074627</v>
      </c>
    </row>
    <row r="34" spans="1:15" x14ac:dyDescent="0.3">
      <c r="A34" s="5" t="s">
        <v>27</v>
      </c>
      <c r="B34" s="5" t="s">
        <v>58</v>
      </c>
      <c r="C34" s="5" t="s">
        <v>60</v>
      </c>
      <c r="D34" s="5">
        <v>16</v>
      </c>
      <c r="E34" s="5">
        <v>35</v>
      </c>
      <c r="F34" s="5">
        <v>18</v>
      </c>
      <c r="G34" s="5">
        <v>11</v>
      </c>
      <c r="H34" s="5">
        <v>6</v>
      </c>
      <c r="I34" s="5">
        <v>5</v>
      </c>
      <c r="J34" s="5">
        <v>1</v>
      </c>
      <c r="K34" s="5">
        <v>17</v>
      </c>
      <c r="L34" s="5">
        <v>1</v>
      </c>
      <c r="M34" s="5">
        <v>24</v>
      </c>
      <c r="N34" s="5">
        <v>0.10891089108910899</v>
      </c>
      <c r="O34" s="5">
        <v>0.20792079207920799</v>
      </c>
    </row>
    <row r="35" spans="1:15" x14ac:dyDescent="0.3">
      <c r="A35" s="5" t="s">
        <v>27</v>
      </c>
      <c r="B35" s="5" t="s">
        <v>58</v>
      </c>
      <c r="C35" s="5" t="s">
        <v>61</v>
      </c>
      <c r="D35" s="5">
        <v>22</v>
      </c>
      <c r="E35" s="5">
        <v>45</v>
      </c>
      <c r="F35" s="5">
        <v>28</v>
      </c>
      <c r="G35" s="5">
        <v>10</v>
      </c>
      <c r="H35" s="5">
        <v>7</v>
      </c>
      <c r="I35" s="5">
        <v>7</v>
      </c>
      <c r="J35" s="5">
        <v>0</v>
      </c>
      <c r="K35" s="5">
        <v>25</v>
      </c>
      <c r="L35" s="5">
        <v>3</v>
      </c>
      <c r="M35" s="5">
        <v>35</v>
      </c>
      <c r="N35" s="5">
        <v>0.10370370370370401</v>
      </c>
      <c r="O35" s="5">
        <v>0.23703703703703699</v>
      </c>
    </row>
    <row r="36" spans="1:15" x14ac:dyDescent="0.3">
      <c r="A36" s="5" t="s">
        <v>27</v>
      </c>
      <c r="B36" s="5" t="s">
        <v>58</v>
      </c>
      <c r="C36" s="5" t="s">
        <v>63</v>
      </c>
      <c r="D36" s="5">
        <v>6</v>
      </c>
      <c r="E36" s="5">
        <v>11</v>
      </c>
      <c r="F36" s="5">
        <v>9</v>
      </c>
      <c r="G36" s="5">
        <v>1</v>
      </c>
      <c r="H36" s="5">
        <v>1</v>
      </c>
      <c r="I36" s="5">
        <v>1</v>
      </c>
      <c r="J36" s="5">
        <v>0</v>
      </c>
      <c r="K36" s="5">
        <v>9</v>
      </c>
      <c r="L36" s="5">
        <v>0</v>
      </c>
      <c r="M36" s="5">
        <v>10</v>
      </c>
      <c r="N36" s="5">
        <v>7.69230769230769E-2</v>
      </c>
      <c r="O36" s="5">
        <v>0.269230769230769</v>
      </c>
    </row>
    <row r="37" spans="1:15" x14ac:dyDescent="0.3">
      <c r="A37" s="5" t="s">
        <v>27</v>
      </c>
      <c r="B37" s="5" t="s">
        <v>58</v>
      </c>
      <c r="C37" s="5" t="s">
        <v>62</v>
      </c>
      <c r="D37" s="5">
        <v>7</v>
      </c>
      <c r="E37" s="5">
        <v>8</v>
      </c>
      <c r="F37" s="5">
        <v>5</v>
      </c>
      <c r="G37" s="5">
        <v>3</v>
      </c>
      <c r="H37" s="5">
        <v>0</v>
      </c>
      <c r="I37" s="5">
        <v>0</v>
      </c>
      <c r="J37" s="5">
        <v>0</v>
      </c>
      <c r="K37" s="5">
        <v>4</v>
      </c>
      <c r="L37" s="5">
        <v>1</v>
      </c>
      <c r="M37" s="5">
        <v>5</v>
      </c>
      <c r="N37" s="5">
        <v>0</v>
      </c>
      <c r="O37" s="5">
        <v>0.47727272727272702</v>
      </c>
    </row>
    <row r="38" spans="1:15" x14ac:dyDescent="0.3">
      <c r="A38" s="5" t="s">
        <v>27</v>
      </c>
      <c r="B38" s="5" t="s">
        <v>58</v>
      </c>
      <c r="C38" s="5" t="s">
        <v>64</v>
      </c>
      <c r="D38" s="5">
        <v>0</v>
      </c>
      <c r="E38" s="5">
        <v>6</v>
      </c>
      <c r="F38" s="5">
        <v>0</v>
      </c>
      <c r="G38" s="5">
        <v>2</v>
      </c>
      <c r="H38" s="5">
        <v>4</v>
      </c>
      <c r="I38" s="5">
        <v>4</v>
      </c>
      <c r="J38" s="5">
        <v>0</v>
      </c>
      <c r="K38" s="5">
        <v>0</v>
      </c>
      <c r="L38" s="5">
        <v>0</v>
      </c>
      <c r="M38" s="5">
        <v>4</v>
      </c>
      <c r="N38" s="5">
        <v>0.30801687763713098</v>
      </c>
      <c r="O38" s="5">
        <v>0.164556962025316</v>
      </c>
    </row>
    <row r="39" spans="1:15" x14ac:dyDescent="0.3">
      <c r="A39" s="5" t="s">
        <v>27</v>
      </c>
      <c r="B39" s="5" t="s">
        <v>58</v>
      </c>
      <c r="C39" s="5" t="s">
        <v>106</v>
      </c>
      <c r="D39" s="5">
        <v>1</v>
      </c>
      <c r="E39" s="5">
        <v>1</v>
      </c>
      <c r="F39" s="5">
        <v>0</v>
      </c>
      <c r="G39" s="5">
        <v>1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0.4</v>
      </c>
    </row>
    <row r="40" spans="1:15" x14ac:dyDescent="0.3">
      <c r="A40" s="5" t="s">
        <v>27</v>
      </c>
      <c r="B40" s="5" t="s">
        <v>58</v>
      </c>
      <c r="C40" s="5" t="s">
        <v>65</v>
      </c>
      <c r="D40" s="5">
        <v>1</v>
      </c>
      <c r="E40" s="5">
        <v>7</v>
      </c>
      <c r="F40" s="5">
        <v>4</v>
      </c>
      <c r="G40" s="5">
        <v>1</v>
      </c>
      <c r="H40" s="5">
        <v>2</v>
      </c>
      <c r="I40" s="5">
        <v>2</v>
      </c>
      <c r="J40" s="5">
        <v>0</v>
      </c>
      <c r="K40" s="5">
        <v>3</v>
      </c>
      <c r="L40" s="5">
        <v>1</v>
      </c>
      <c r="M40" s="5">
        <v>6</v>
      </c>
      <c r="N40" s="5">
        <v>0.271505376344086</v>
      </c>
      <c r="O40" s="5">
        <v>0.16666666666666699</v>
      </c>
    </row>
    <row r="41" spans="1:15" x14ac:dyDescent="0.3">
      <c r="A41" s="5" t="s">
        <v>27</v>
      </c>
      <c r="B41" s="5" t="s">
        <v>58</v>
      </c>
      <c r="C41" s="5" t="s">
        <v>66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</row>
    <row r="42" spans="1:15" x14ac:dyDescent="0.3">
      <c r="A42" s="5" t="s">
        <v>27</v>
      </c>
      <c r="B42" s="5" t="s">
        <v>67</v>
      </c>
      <c r="C42" s="5" t="s">
        <v>68</v>
      </c>
      <c r="D42" s="5">
        <v>37</v>
      </c>
      <c r="E42" s="5">
        <v>84</v>
      </c>
      <c r="F42" s="5">
        <v>49</v>
      </c>
      <c r="G42" s="5">
        <v>12</v>
      </c>
      <c r="H42" s="5">
        <v>23</v>
      </c>
      <c r="I42" s="5">
        <v>23</v>
      </c>
      <c r="J42" s="5">
        <v>0</v>
      </c>
      <c r="K42" s="5">
        <v>47</v>
      </c>
      <c r="L42" s="5">
        <v>2</v>
      </c>
      <c r="M42" s="5">
        <v>72</v>
      </c>
      <c r="N42" s="5">
        <v>0.25432098765432098</v>
      </c>
      <c r="O42" s="5">
        <v>0.116049382716049</v>
      </c>
    </row>
    <row r="43" spans="1:15" x14ac:dyDescent="0.3">
      <c r="A43" s="5" t="s">
        <v>27</v>
      </c>
      <c r="B43" s="5" t="s">
        <v>67</v>
      </c>
      <c r="C43" s="5" t="s">
        <v>94</v>
      </c>
      <c r="D43" s="5">
        <v>18</v>
      </c>
      <c r="E43" s="5">
        <v>23</v>
      </c>
      <c r="F43" s="5">
        <v>7</v>
      </c>
      <c r="G43" s="5">
        <v>1</v>
      </c>
      <c r="H43" s="5">
        <v>15</v>
      </c>
      <c r="I43" s="5">
        <v>10</v>
      </c>
      <c r="J43" s="5">
        <v>5</v>
      </c>
      <c r="K43" s="5">
        <v>7</v>
      </c>
      <c r="L43" s="5">
        <v>0</v>
      </c>
      <c r="M43" s="5">
        <v>22</v>
      </c>
      <c r="N43" s="5">
        <v>0.396039603960396</v>
      </c>
      <c r="O43" s="5">
        <v>0.118811881188119</v>
      </c>
    </row>
    <row r="44" spans="1:15" x14ac:dyDescent="0.3">
      <c r="A44" s="5" t="s">
        <v>27</v>
      </c>
      <c r="B44" s="5" t="s">
        <v>69</v>
      </c>
      <c r="C44" s="5" t="s">
        <v>70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</row>
    <row r="45" spans="1:15" x14ac:dyDescent="0.3">
      <c r="A45" s="5" t="s">
        <v>27</v>
      </c>
      <c r="B45" s="5" t="s">
        <v>69</v>
      </c>
      <c r="C45" s="5" t="s">
        <v>71</v>
      </c>
      <c r="D45" s="5">
        <v>5</v>
      </c>
      <c r="E45" s="5">
        <v>7</v>
      </c>
      <c r="F45" s="5">
        <v>6</v>
      </c>
      <c r="G45" s="5">
        <v>0</v>
      </c>
      <c r="H45" s="5">
        <v>1</v>
      </c>
      <c r="I45" s="5">
        <v>1</v>
      </c>
      <c r="J45" s="5">
        <v>0</v>
      </c>
      <c r="K45" s="5">
        <v>4</v>
      </c>
      <c r="L45" s="5">
        <v>2</v>
      </c>
      <c r="M45" s="5">
        <v>7</v>
      </c>
      <c r="N45" s="5">
        <v>0.29166666666666702</v>
      </c>
      <c r="O45" s="5">
        <v>0.125</v>
      </c>
    </row>
    <row r="46" spans="1:15" x14ac:dyDescent="0.3">
      <c r="A46" s="5" t="s">
        <v>27</v>
      </c>
      <c r="B46" s="5" t="s">
        <v>69</v>
      </c>
      <c r="C46" s="5" t="s">
        <v>72</v>
      </c>
      <c r="D46" s="5">
        <v>4</v>
      </c>
      <c r="E46" s="5">
        <v>16</v>
      </c>
      <c r="F46" s="5">
        <v>10</v>
      </c>
      <c r="G46" s="5">
        <v>0</v>
      </c>
      <c r="H46" s="5">
        <v>6</v>
      </c>
      <c r="I46" s="5">
        <v>6</v>
      </c>
      <c r="J46" s="5">
        <v>0</v>
      </c>
      <c r="K46" s="5">
        <v>10</v>
      </c>
      <c r="L46" s="5">
        <v>0</v>
      </c>
      <c r="M46" s="5">
        <v>16</v>
      </c>
      <c r="N46" s="5">
        <v>0.308823529411765</v>
      </c>
      <c r="O46" s="5">
        <v>0.11764705882352899</v>
      </c>
    </row>
    <row r="47" spans="1:15" x14ac:dyDescent="0.3">
      <c r="A47" s="5" t="s">
        <v>27</v>
      </c>
      <c r="B47" s="5" t="s">
        <v>69</v>
      </c>
      <c r="C47" s="5" t="s">
        <v>73</v>
      </c>
      <c r="D47" s="5">
        <v>3</v>
      </c>
      <c r="E47" s="5">
        <v>19</v>
      </c>
      <c r="F47" s="5">
        <v>13</v>
      </c>
      <c r="G47" s="5">
        <v>1</v>
      </c>
      <c r="H47" s="5">
        <v>5</v>
      </c>
      <c r="I47" s="5">
        <v>5</v>
      </c>
      <c r="J47" s="5">
        <v>0</v>
      </c>
      <c r="K47" s="5">
        <v>13</v>
      </c>
      <c r="L47" s="5">
        <v>0</v>
      </c>
      <c r="M47" s="5">
        <v>18</v>
      </c>
      <c r="N47" s="5">
        <v>0.26519337016574601</v>
      </c>
      <c r="O47" s="5">
        <v>0.17679558011049701</v>
      </c>
    </row>
    <row r="48" spans="1:15" x14ac:dyDescent="0.3">
      <c r="A48" s="5" t="s">
        <v>27</v>
      </c>
      <c r="B48" s="5" t="s">
        <v>69</v>
      </c>
      <c r="C48" s="5" t="s">
        <v>74</v>
      </c>
      <c r="D48" s="5">
        <v>2</v>
      </c>
      <c r="E48" s="5">
        <v>6</v>
      </c>
      <c r="F48" s="5">
        <v>2</v>
      </c>
      <c r="G48" s="5">
        <v>2</v>
      </c>
      <c r="H48" s="5">
        <v>2</v>
      </c>
      <c r="I48" s="5">
        <v>2</v>
      </c>
      <c r="J48" s="5">
        <v>0</v>
      </c>
      <c r="K48" s="5">
        <v>1</v>
      </c>
      <c r="L48" s="5">
        <v>1</v>
      </c>
      <c r="M48" s="5">
        <v>4</v>
      </c>
      <c r="N48" s="5">
        <v>0.17499999999999999</v>
      </c>
      <c r="O48" s="5">
        <v>0.22500000000000001</v>
      </c>
    </row>
    <row r="49" spans="1:15" x14ac:dyDescent="0.3">
      <c r="A49" s="5" t="s">
        <v>27</v>
      </c>
      <c r="B49" s="5" t="s">
        <v>69</v>
      </c>
      <c r="C49" s="5" t="s">
        <v>75</v>
      </c>
      <c r="D49" s="5">
        <v>16</v>
      </c>
      <c r="E49" s="5">
        <v>49</v>
      </c>
      <c r="F49" s="5">
        <v>31</v>
      </c>
      <c r="G49" s="5">
        <v>7</v>
      </c>
      <c r="H49" s="5">
        <v>11</v>
      </c>
      <c r="I49" s="5">
        <v>11</v>
      </c>
      <c r="J49" s="5">
        <v>0</v>
      </c>
      <c r="K49" s="5">
        <v>29</v>
      </c>
      <c r="L49" s="5">
        <v>2</v>
      </c>
      <c r="M49" s="5">
        <v>42</v>
      </c>
      <c r="N49" s="5">
        <v>0.27874564459930301</v>
      </c>
      <c r="O49" s="5">
        <v>0.12195121951219499</v>
      </c>
    </row>
    <row r="50" spans="1:15" x14ac:dyDescent="0.3">
      <c r="A50" s="5" t="s">
        <v>27</v>
      </c>
      <c r="B50" s="5" t="s">
        <v>69</v>
      </c>
      <c r="C50" s="5" t="s">
        <v>76</v>
      </c>
      <c r="D50" s="5">
        <v>23</v>
      </c>
      <c r="E50" s="5">
        <v>28</v>
      </c>
      <c r="F50" s="5">
        <v>15</v>
      </c>
      <c r="G50" s="5">
        <v>12</v>
      </c>
      <c r="H50" s="5">
        <v>1</v>
      </c>
      <c r="I50" s="5">
        <v>1</v>
      </c>
      <c r="J50" s="5">
        <v>0</v>
      </c>
      <c r="K50" s="5">
        <v>13</v>
      </c>
      <c r="L50" s="5">
        <v>2</v>
      </c>
      <c r="M50" s="5">
        <v>16</v>
      </c>
      <c r="N50" s="5">
        <v>4.8951048951049E-2</v>
      </c>
      <c r="O50" s="5">
        <v>0.286713286713287</v>
      </c>
    </row>
    <row r="51" spans="1:15" x14ac:dyDescent="0.3">
      <c r="A51" s="5" t="s">
        <v>27</v>
      </c>
      <c r="B51" s="5" t="s">
        <v>69</v>
      </c>
      <c r="C51" s="5" t="s">
        <v>78</v>
      </c>
      <c r="D51" s="5">
        <v>1</v>
      </c>
      <c r="E51" s="5">
        <v>1</v>
      </c>
      <c r="F51" s="5">
        <v>0</v>
      </c>
      <c r="G51" s="5">
        <v>0</v>
      </c>
      <c r="H51" s="5">
        <v>1</v>
      </c>
      <c r="I51" s="5">
        <v>1</v>
      </c>
      <c r="J51" s="5">
        <v>0</v>
      </c>
      <c r="K51" s="5">
        <v>0</v>
      </c>
      <c r="L51" s="5">
        <v>0</v>
      </c>
      <c r="M51" s="5">
        <v>1</v>
      </c>
      <c r="N51" s="5">
        <v>0.33333333333333298</v>
      </c>
      <c r="O51" s="5">
        <v>0.33333333333333298</v>
      </c>
    </row>
    <row r="52" spans="1:15" x14ac:dyDescent="0.3">
      <c r="A52" s="5" t="s">
        <v>27</v>
      </c>
      <c r="B52" s="5" t="s">
        <v>69</v>
      </c>
      <c r="C52" s="5" t="s">
        <v>77</v>
      </c>
      <c r="D52" s="5">
        <v>4</v>
      </c>
      <c r="E52" s="5">
        <v>15</v>
      </c>
      <c r="F52" s="5">
        <v>10</v>
      </c>
      <c r="G52" s="5">
        <v>0</v>
      </c>
      <c r="H52" s="5">
        <v>5</v>
      </c>
      <c r="I52" s="5">
        <v>5</v>
      </c>
      <c r="J52" s="5">
        <v>0</v>
      </c>
      <c r="K52" s="5">
        <v>9</v>
      </c>
      <c r="L52" s="5">
        <v>1</v>
      </c>
      <c r="M52" s="5">
        <v>15</v>
      </c>
      <c r="N52" s="5">
        <v>0.17073170731707299</v>
      </c>
      <c r="O52" s="5">
        <v>0.219512195121951</v>
      </c>
    </row>
    <row r="53" spans="1:15" x14ac:dyDescent="0.3">
      <c r="A53" s="5" t="s">
        <v>27</v>
      </c>
      <c r="B53" s="5" t="s">
        <v>69</v>
      </c>
      <c r="C53" s="5" t="s">
        <v>79</v>
      </c>
      <c r="D53" s="5">
        <v>15</v>
      </c>
      <c r="E53" s="5">
        <v>25</v>
      </c>
      <c r="F53" s="5">
        <v>12</v>
      </c>
      <c r="G53" s="5">
        <v>6</v>
      </c>
      <c r="H53" s="5">
        <v>7</v>
      </c>
      <c r="I53" s="5">
        <v>5</v>
      </c>
      <c r="J53" s="5">
        <v>2</v>
      </c>
      <c r="K53" s="5">
        <v>11</v>
      </c>
      <c r="L53" s="5">
        <v>1</v>
      </c>
      <c r="M53" s="5">
        <v>19</v>
      </c>
      <c r="N53" s="5">
        <v>0.21538461538461501</v>
      </c>
      <c r="O53" s="5">
        <v>0.21538461538461501</v>
      </c>
    </row>
    <row r="54" spans="1:15" x14ac:dyDescent="0.3">
      <c r="A54" s="5" t="s">
        <v>27</v>
      </c>
      <c r="B54" s="5" t="s">
        <v>80</v>
      </c>
      <c r="C54" s="5" t="s">
        <v>337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</row>
    <row r="55" spans="1:15" x14ac:dyDescent="0.3">
      <c r="A55" s="5" t="s">
        <v>27</v>
      </c>
      <c r="B55" s="5" t="s">
        <v>80</v>
      </c>
      <c r="C55" s="5" t="s">
        <v>82</v>
      </c>
      <c r="D55" s="5">
        <v>1</v>
      </c>
      <c r="E55" s="5">
        <v>1</v>
      </c>
      <c r="F55" s="5">
        <v>1</v>
      </c>
      <c r="G55" s="5">
        <v>0</v>
      </c>
      <c r="H55" s="5">
        <v>0</v>
      </c>
      <c r="I55" s="5">
        <v>0</v>
      </c>
      <c r="J55" s="5">
        <v>0</v>
      </c>
      <c r="K55" s="5">
        <v>1</v>
      </c>
      <c r="L55" s="5">
        <v>0</v>
      </c>
      <c r="M55" s="5">
        <v>1</v>
      </c>
      <c r="N55" s="5">
        <v>0</v>
      </c>
      <c r="O55" s="5">
        <v>0</v>
      </c>
    </row>
    <row r="56" spans="1:15" x14ac:dyDescent="0.3">
      <c r="A56" s="5" t="s">
        <v>27</v>
      </c>
      <c r="B56" s="5" t="s">
        <v>80</v>
      </c>
      <c r="C56" s="5" t="s">
        <v>83</v>
      </c>
      <c r="D56" s="5">
        <v>5</v>
      </c>
      <c r="E56" s="5">
        <v>5</v>
      </c>
      <c r="F56" s="5">
        <v>0</v>
      </c>
      <c r="G56" s="5">
        <v>0</v>
      </c>
      <c r="H56" s="5">
        <v>5</v>
      </c>
      <c r="I56" s="5">
        <v>5</v>
      </c>
      <c r="J56" s="5">
        <v>0</v>
      </c>
      <c r="K56" s="5">
        <v>0</v>
      </c>
      <c r="L56" s="5">
        <v>0</v>
      </c>
      <c r="M56" s="5">
        <v>5</v>
      </c>
      <c r="N56" s="5">
        <v>1</v>
      </c>
      <c r="O56" s="5">
        <v>0</v>
      </c>
    </row>
    <row r="57" spans="1:15" x14ac:dyDescent="0.3">
      <c r="A57" s="5" t="s">
        <v>27</v>
      </c>
      <c r="B57" s="5" t="s">
        <v>80</v>
      </c>
      <c r="C57" s="5" t="s">
        <v>85</v>
      </c>
      <c r="D57" s="5">
        <v>1</v>
      </c>
      <c r="E57" s="5">
        <v>1</v>
      </c>
      <c r="F57" s="5">
        <v>1</v>
      </c>
      <c r="G57" s="5">
        <v>0</v>
      </c>
      <c r="H57" s="5">
        <v>0</v>
      </c>
      <c r="I57" s="5">
        <v>0</v>
      </c>
      <c r="J57" s="5">
        <v>0</v>
      </c>
      <c r="K57" s="5">
        <v>1</v>
      </c>
      <c r="L57" s="5">
        <v>0</v>
      </c>
      <c r="M57" s="5">
        <v>1</v>
      </c>
      <c r="N57" s="5">
        <v>0</v>
      </c>
      <c r="O57" s="5">
        <v>0</v>
      </c>
    </row>
    <row r="58" spans="1:15" x14ac:dyDescent="0.3">
      <c r="A58" s="5" t="s">
        <v>27</v>
      </c>
      <c r="B58" s="5" t="s">
        <v>80</v>
      </c>
      <c r="C58" s="5" t="s">
        <v>84</v>
      </c>
      <c r="D58" s="5">
        <v>2</v>
      </c>
      <c r="E58" s="5">
        <v>2</v>
      </c>
      <c r="F58" s="5">
        <v>1</v>
      </c>
      <c r="G58" s="5">
        <v>1</v>
      </c>
      <c r="H58" s="5">
        <v>0</v>
      </c>
      <c r="I58" s="5">
        <v>0</v>
      </c>
      <c r="J58" s="5">
        <v>0</v>
      </c>
      <c r="K58" s="5">
        <v>1</v>
      </c>
      <c r="L58" s="5">
        <v>0</v>
      </c>
      <c r="M58" s="5">
        <v>1</v>
      </c>
      <c r="N58" s="5">
        <v>0</v>
      </c>
      <c r="O58" s="5">
        <v>0.5</v>
      </c>
    </row>
    <row r="59" spans="1:15" x14ac:dyDescent="0.3">
      <c r="A59" s="5" t="s">
        <v>27</v>
      </c>
      <c r="B59" s="5" t="s">
        <v>80</v>
      </c>
      <c r="C59" s="5" t="s">
        <v>331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</row>
    <row r="60" spans="1:15" x14ac:dyDescent="0.3">
      <c r="A60" s="5" t="s">
        <v>27</v>
      </c>
      <c r="B60" s="5" t="s">
        <v>80</v>
      </c>
      <c r="C60" s="5" t="s">
        <v>338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</row>
    <row r="61" spans="1:15" x14ac:dyDescent="0.3">
      <c r="A61" s="5" t="s">
        <v>27</v>
      </c>
      <c r="B61" s="5" t="s">
        <v>80</v>
      </c>
      <c r="C61" s="5" t="s">
        <v>332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</row>
    <row r="62" spans="1:15" x14ac:dyDescent="0.3">
      <c r="A62" s="5" t="s">
        <v>27</v>
      </c>
      <c r="B62" s="5" t="s">
        <v>80</v>
      </c>
      <c r="C62" s="5" t="s">
        <v>339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x14ac:dyDescent="0.3">
      <c r="A63" s="5" t="s">
        <v>27</v>
      </c>
      <c r="B63" s="5" t="s">
        <v>80</v>
      </c>
      <c r="C63" s="5" t="s">
        <v>340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</row>
    <row r="64" spans="1:15" x14ac:dyDescent="0.3">
      <c r="A64" s="5" t="s">
        <v>27</v>
      </c>
      <c r="B64" s="5" t="s">
        <v>80</v>
      </c>
      <c r="C64" s="5" t="s">
        <v>333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</row>
    <row r="65" spans="1:15" x14ac:dyDescent="0.3">
      <c r="A65" s="5" t="s">
        <v>27</v>
      </c>
      <c r="B65" s="5" t="s">
        <v>80</v>
      </c>
      <c r="C65" s="5" t="s">
        <v>81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0.35294117647058798</v>
      </c>
      <c r="O65" s="5">
        <v>0.33333333333333298</v>
      </c>
    </row>
    <row r="66" spans="1:15" x14ac:dyDescent="0.3">
      <c r="A66" s="5" t="s">
        <v>27</v>
      </c>
      <c r="B66" s="5" t="s">
        <v>80</v>
      </c>
      <c r="C66" s="5" t="s">
        <v>86</v>
      </c>
      <c r="D66" s="5">
        <v>198</v>
      </c>
      <c r="E66" s="5">
        <v>362</v>
      </c>
      <c r="F66" s="5">
        <v>160</v>
      </c>
      <c r="G66" s="5">
        <v>83</v>
      </c>
      <c r="H66" s="5">
        <v>119</v>
      </c>
      <c r="I66" s="5">
        <v>110</v>
      </c>
      <c r="J66" s="5">
        <v>9</v>
      </c>
      <c r="K66" s="5">
        <v>145</v>
      </c>
      <c r="L66" s="5">
        <v>15</v>
      </c>
      <c r="M66" s="5">
        <v>279</v>
      </c>
      <c r="N66" s="5">
        <v>0.28745432399512799</v>
      </c>
      <c r="O66" s="5">
        <v>0.233455136012992</v>
      </c>
    </row>
    <row r="67" spans="1:15" x14ac:dyDescent="0.3">
      <c r="A67" s="5" t="s">
        <v>27</v>
      </c>
      <c r="B67" s="5" t="s">
        <v>80</v>
      </c>
      <c r="C67" s="5" t="s">
        <v>87</v>
      </c>
      <c r="D67" s="5">
        <v>0</v>
      </c>
      <c r="E67" s="5">
        <v>2</v>
      </c>
      <c r="F67" s="5">
        <v>1</v>
      </c>
      <c r="G67" s="5">
        <v>1</v>
      </c>
      <c r="H67" s="5">
        <v>0</v>
      </c>
      <c r="I67" s="5">
        <v>0</v>
      </c>
      <c r="J67" s="5">
        <v>0</v>
      </c>
      <c r="K67" s="5">
        <v>0</v>
      </c>
      <c r="L67" s="5">
        <v>1</v>
      </c>
      <c r="M67" s="5">
        <v>1</v>
      </c>
      <c r="N67" s="5">
        <v>0.157894736842105</v>
      </c>
      <c r="O67" s="5">
        <v>0.26315789473684198</v>
      </c>
    </row>
    <row r="68" spans="1:15" x14ac:dyDescent="0.3">
      <c r="A68" s="5" t="s">
        <v>27</v>
      </c>
      <c r="B68" s="5" t="s">
        <v>80</v>
      </c>
      <c r="C68" s="5" t="s">
        <v>88</v>
      </c>
      <c r="D68" s="5">
        <v>25</v>
      </c>
      <c r="E68" s="5">
        <v>48</v>
      </c>
      <c r="F68" s="5">
        <v>20</v>
      </c>
      <c r="G68" s="5">
        <v>12</v>
      </c>
      <c r="H68" s="5">
        <v>16</v>
      </c>
      <c r="I68" s="5">
        <v>16</v>
      </c>
      <c r="J68" s="5">
        <v>0</v>
      </c>
      <c r="K68" s="5">
        <v>19</v>
      </c>
      <c r="L68" s="5">
        <v>1</v>
      </c>
      <c r="M68" s="5">
        <v>36</v>
      </c>
      <c r="N68" s="5">
        <v>0.25311203319502101</v>
      </c>
      <c r="O68" s="5">
        <v>0.26556016597510401</v>
      </c>
    </row>
    <row r="69" spans="1:15" x14ac:dyDescent="0.3">
      <c r="A69" s="5" t="s">
        <v>27</v>
      </c>
      <c r="B69" s="5" t="s">
        <v>80</v>
      </c>
      <c r="C69" s="5" t="s">
        <v>89</v>
      </c>
      <c r="D69" s="5">
        <v>1</v>
      </c>
      <c r="E69" s="5">
        <v>1</v>
      </c>
      <c r="F69" s="5">
        <v>0</v>
      </c>
      <c r="G69" s="5">
        <v>1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0.8</v>
      </c>
    </row>
    <row r="70" spans="1:15" x14ac:dyDescent="0.3">
      <c r="A70" s="5" t="s">
        <v>27</v>
      </c>
      <c r="B70" s="5" t="s">
        <v>80</v>
      </c>
      <c r="C70" s="5" t="s">
        <v>334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</row>
    <row r="71" spans="1:15" x14ac:dyDescent="0.3">
      <c r="A71" s="5" t="s">
        <v>27</v>
      </c>
      <c r="B71" s="5" t="s">
        <v>80</v>
      </c>
      <c r="C71" s="5" t="s">
        <v>341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</row>
    <row r="72" spans="1:15" x14ac:dyDescent="0.3">
      <c r="A72" s="5" t="s">
        <v>27</v>
      </c>
      <c r="B72" s="5" t="s">
        <v>80</v>
      </c>
      <c r="C72" s="5" t="s">
        <v>335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</row>
    <row r="73" spans="1:15" x14ac:dyDescent="0.3">
      <c r="A73" s="5" t="s">
        <v>27</v>
      </c>
      <c r="B73" s="5" t="s">
        <v>80</v>
      </c>
      <c r="C73" s="5" t="s">
        <v>342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</row>
    <row r="74" spans="1:15" x14ac:dyDescent="0.3">
      <c r="A74" s="5" t="s">
        <v>27</v>
      </c>
      <c r="B74" s="5" t="s">
        <v>80</v>
      </c>
      <c r="C74" s="5" t="s">
        <v>336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</row>
    <row r="75" spans="1:15" x14ac:dyDescent="0.3">
      <c r="A75" s="5" t="s">
        <v>27</v>
      </c>
      <c r="B75" s="5" t="s">
        <v>80</v>
      </c>
      <c r="C75" s="5" t="s">
        <v>343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</row>
    <row r="76" spans="1:15" x14ac:dyDescent="0.3">
      <c r="A76" s="5" t="s">
        <v>27</v>
      </c>
      <c r="B76" s="5" t="s">
        <v>90</v>
      </c>
      <c r="C76" s="5" t="s">
        <v>91</v>
      </c>
      <c r="D76" s="5">
        <v>0</v>
      </c>
      <c r="E76" s="5">
        <v>1</v>
      </c>
      <c r="F76" s="5">
        <v>0</v>
      </c>
      <c r="G76" s="5">
        <v>0</v>
      </c>
      <c r="H76" s="5">
        <v>1</v>
      </c>
      <c r="I76" s="5">
        <v>1</v>
      </c>
      <c r="J76" s="5">
        <v>0</v>
      </c>
      <c r="K76" s="5">
        <v>0</v>
      </c>
      <c r="L76" s="5">
        <v>0</v>
      </c>
      <c r="M76" s="5">
        <v>1</v>
      </c>
      <c r="N76" s="5">
        <v>0.41666666666666702</v>
      </c>
      <c r="O76" s="5">
        <v>8.3333333333333301E-2</v>
      </c>
    </row>
    <row r="77" spans="1:15" x14ac:dyDescent="0.3">
      <c r="A77" s="5" t="s">
        <v>27</v>
      </c>
      <c r="B77" s="5" t="s">
        <v>90</v>
      </c>
      <c r="C77" s="5" t="s">
        <v>92</v>
      </c>
      <c r="D77" s="5">
        <v>38</v>
      </c>
      <c r="E77" s="5">
        <v>76</v>
      </c>
      <c r="F77" s="5">
        <v>50</v>
      </c>
      <c r="G77" s="5">
        <v>16</v>
      </c>
      <c r="H77" s="5">
        <v>10</v>
      </c>
      <c r="I77" s="5">
        <v>10</v>
      </c>
      <c r="J77" s="5">
        <v>0</v>
      </c>
      <c r="K77" s="5">
        <v>46</v>
      </c>
      <c r="L77" s="5">
        <v>4</v>
      </c>
      <c r="M77" s="5">
        <v>60</v>
      </c>
      <c r="N77" s="5">
        <v>0.19696969696969699</v>
      </c>
      <c r="O77" s="5">
        <v>0.21969696969697</v>
      </c>
    </row>
    <row r="78" spans="1:15" x14ac:dyDescent="0.3">
      <c r="A78" s="5" t="s">
        <v>27</v>
      </c>
      <c r="B78" s="5" t="s">
        <v>93</v>
      </c>
      <c r="C78" s="5" t="s">
        <v>95</v>
      </c>
      <c r="D78" s="5">
        <v>13</v>
      </c>
      <c r="E78" s="5">
        <v>18</v>
      </c>
      <c r="F78" s="5">
        <v>8</v>
      </c>
      <c r="G78" s="5">
        <v>4</v>
      </c>
      <c r="H78" s="5">
        <v>6</v>
      </c>
      <c r="I78" s="5">
        <v>5</v>
      </c>
      <c r="J78" s="5">
        <v>1</v>
      </c>
      <c r="K78" s="5">
        <v>7</v>
      </c>
      <c r="L78" s="5">
        <v>1</v>
      </c>
      <c r="M78" s="5">
        <v>14</v>
      </c>
      <c r="N78" s="5">
        <v>0.34285714285714303</v>
      </c>
      <c r="O78" s="5">
        <v>0.104761904761905</v>
      </c>
    </row>
    <row r="79" spans="1:15" x14ac:dyDescent="0.3">
      <c r="A79" s="5" t="s">
        <v>27</v>
      </c>
      <c r="B79" s="5" t="s">
        <v>93</v>
      </c>
      <c r="C79" s="5" t="s">
        <v>344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1</v>
      </c>
      <c r="O79" s="5">
        <v>0</v>
      </c>
    </row>
    <row r="80" spans="1:15" x14ac:dyDescent="0.3">
      <c r="A80" s="5" t="s">
        <v>27</v>
      </c>
      <c r="B80" s="5" t="s">
        <v>93</v>
      </c>
      <c r="C80" s="5" t="s">
        <v>96</v>
      </c>
      <c r="D80" s="5">
        <v>4</v>
      </c>
      <c r="E80" s="5">
        <v>6</v>
      </c>
      <c r="F80" s="5">
        <v>2</v>
      </c>
      <c r="G80" s="5">
        <v>2</v>
      </c>
      <c r="H80" s="5">
        <v>2</v>
      </c>
      <c r="I80" s="5">
        <v>1</v>
      </c>
      <c r="J80" s="5">
        <v>1</v>
      </c>
      <c r="K80" s="5">
        <v>2</v>
      </c>
      <c r="L80" s="5">
        <v>0</v>
      </c>
      <c r="M80" s="5">
        <v>4</v>
      </c>
      <c r="N80" s="5">
        <v>0.19230769230769201</v>
      </c>
      <c r="O80" s="5">
        <v>0.115384615384615</v>
      </c>
    </row>
    <row r="81" spans="1:15" x14ac:dyDescent="0.3">
      <c r="A81" s="5" t="s">
        <v>27</v>
      </c>
      <c r="B81" s="5" t="s">
        <v>97</v>
      </c>
      <c r="C81" s="5" t="s">
        <v>98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</row>
    <row r="82" spans="1:15" x14ac:dyDescent="0.3">
      <c r="A82" s="5" t="s">
        <v>27</v>
      </c>
      <c r="B82" s="5" t="s">
        <v>97</v>
      </c>
      <c r="C82" s="5" t="s">
        <v>100</v>
      </c>
      <c r="D82" s="5">
        <v>4</v>
      </c>
      <c r="E82" s="5">
        <v>9</v>
      </c>
      <c r="F82" s="5">
        <v>6</v>
      </c>
      <c r="G82" s="5">
        <v>1</v>
      </c>
      <c r="H82" s="5">
        <v>2</v>
      </c>
      <c r="I82" s="5">
        <v>2</v>
      </c>
      <c r="J82" s="5">
        <v>0</v>
      </c>
      <c r="K82" s="5">
        <v>6</v>
      </c>
      <c r="L82" s="5">
        <v>0</v>
      </c>
      <c r="M82" s="5">
        <v>8</v>
      </c>
      <c r="N82" s="5">
        <v>0.27083333333333298</v>
      </c>
      <c r="O82" s="5">
        <v>0.125</v>
      </c>
    </row>
    <row r="83" spans="1:15" x14ac:dyDescent="0.3">
      <c r="A83" s="5" t="s">
        <v>27</v>
      </c>
      <c r="B83" s="5" t="s">
        <v>97</v>
      </c>
      <c r="C83" s="5" t="s">
        <v>101</v>
      </c>
      <c r="D83" s="5">
        <v>0</v>
      </c>
      <c r="E83" s="5">
        <v>1</v>
      </c>
      <c r="F83" s="5">
        <v>0</v>
      </c>
      <c r="G83" s="5">
        <v>0</v>
      </c>
      <c r="H83" s="5">
        <v>1</v>
      </c>
      <c r="I83" s="5">
        <v>1</v>
      </c>
      <c r="J83" s="5">
        <v>0</v>
      </c>
      <c r="K83" s="5">
        <v>0</v>
      </c>
      <c r="L83" s="5">
        <v>0</v>
      </c>
      <c r="M83" s="5">
        <v>1</v>
      </c>
      <c r="N83" s="5">
        <v>0.214285714285714</v>
      </c>
      <c r="O83" s="5">
        <v>0.14285714285714299</v>
      </c>
    </row>
    <row r="84" spans="1:15" x14ac:dyDescent="0.3">
      <c r="A84" s="5" t="s">
        <v>27</v>
      </c>
      <c r="B84" s="5" t="s">
        <v>97</v>
      </c>
      <c r="C84" s="5" t="s">
        <v>102</v>
      </c>
      <c r="D84" s="5">
        <v>2</v>
      </c>
      <c r="E84" s="5">
        <v>10</v>
      </c>
      <c r="F84" s="5">
        <v>8</v>
      </c>
      <c r="G84" s="5">
        <v>2</v>
      </c>
      <c r="H84" s="5">
        <v>0</v>
      </c>
      <c r="I84" s="5">
        <v>0</v>
      </c>
      <c r="J84" s="5">
        <v>0</v>
      </c>
      <c r="K84" s="5">
        <v>7</v>
      </c>
      <c r="L84" s="5">
        <v>1</v>
      </c>
      <c r="M84" s="5">
        <v>8</v>
      </c>
      <c r="N84" s="5">
        <v>0.18181818181818199</v>
      </c>
      <c r="O84" s="5">
        <v>0.15909090909090901</v>
      </c>
    </row>
    <row r="85" spans="1:15" x14ac:dyDescent="0.3">
      <c r="A85" s="5" t="s">
        <v>27</v>
      </c>
      <c r="B85" s="5" t="s">
        <v>97</v>
      </c>
      <c r="C85" s="5" t="s">
        <v>103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0.33333333333333298</v>
      </c>
    </row>
    <row r="86" spans="1:15" x14ac:dyDescent="0.3">
      <c r="A86" s="5" t="s">
        <v>27</v>
      </c>
      <c r="B86" s="5" t="s">
        <v>97</v>
      </c>
      <c r="C86" s="5" t="s">
        <v>99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1</v>
      </c>
    </row>
    <row r="87" spans="1:15" x14ac:dyDescent="0.3">
      <c r="A87" s="5" t="s">
        <v>27</v>
      </c>
      <c r="B87" s="5" t="s">
        <v>97</v>
      </c>
      <c r="C87" s="5" t="s">
        <v>104</v>
      </c>
      <c r="D87" s="5">
        <v>14</v>
      </c>
      <c r="E87" s="5">
        <v>23</v>
      </c>
      <c r="F87" s="5">
        <v>14</v>
      </c>
      <c r="G87" s="5">
        <v>4</v>
      </c>
      <c r="H87" s="5">
        <v>5</v>
      </c>
      <c r="I87" s="5">
        <v>5</v>
      </c>
      <c r="J87" s="5">
        <v>0</v>
      </c>
      <c r="K87" s="5">
        <v>13</v>
      </c>
      <c r="L87" s="5">
        <v>1</v>
      </c>
      <c r="M87" s="5">
        <v>19</v>
      </c>
      <c r="N87" s="5">
        <v>0.21568627450980399</v>
      </c>
      <c r="O87" s="5">
        <v>0.24183006535947699</v>
      </c>
    </row>
    <row r="88" spans="1:15" x14ac:dyDescent="0.3">
      <c r="A88" s="5" t="s">
        <v>27</v>
      </c>
      <c r="B88" s="5" t="s">
        <v>97</v>
      </c>
      <c r="C88" s="5" t="s">
        <v>105</v>
      </c>
      <c r="D88" s="5">
        <v>0</v>
      </c>
      <c r="E88" s="5">
        <v>2</v>
      </c>
      <c r="F88" s="5">
        <v>1</v>
      </c>
      <c r="G88" s="5">
        <v>0</v>
      </c>
      <c r="H88" s="5">
        <v>1</v>
      </c>
      <c r="I88" s="5">
        <v>0</v>
      </c>
      <c r="J88" s="5">
        <v>1</v>
      </c>
      <c r="K88" s="5">
        <v>0</v>
      </c>
      <c r="L88" s="5">
        <v>1</v>
      </c>
      <c r="M88" s="5">
        <v>2</v>
      </c>
      <c r="N88" s="5">
        <v>3.03030303030303E-2</v>
      </c>
      <c r="O88" s="5">
        <v>0.18181818181818199</v>
      </c>
    </row>
    <row r="89" spans="1:15" x14ac:dyDescent="0.3">
      <c r="A89" s="5" t="s">
        <v>27</v>
      </c>
      <c r="B89" s="5" t="s">
        <v>107</v>
      </c>
      <c r="C89" s="5" t="s">
        <v>110</v>
      </c>
      <c r="D89" s="5">
        <v>8</v>
      </c>
      <c r="E89" s="5">
        <v>8</v>
      </c>
      <c r="F89" s="5">
        <v>7</v>
      </c>
      <c r="G89" s="5">
        <v>1</v>
      </c>
      <c r="H89" s="5">
        <v>0</v>
      </c>
      <c r="I89" s="5">
        <v>0</v>
      </c>
      <c r="J89" s="5">
        <v>0</v>
      </c>
      <c r="K89" s="5">
        <v>6</v>
      </c>
      <c r="L89" s="5">
        <v>1</v>
      </c>
      <c r="M89" s="5">
        <v>7</v>
      </c>
      <c r="N89" s="5">
        <v>0</v>
      </c>
      <c r="O89" s="5">
        <v>0.125</v>
      </c>
    </row>
    <row r="90" spans="1:15" x14ac:dyDescent="0.3">
      <c r="A90" s="5" t="s">
        <v>27</v>
      </c>
      <c r="B90" s="5" t="s">
        <v>107</v>
      </c>
      <c r="C90" s="5" t="s">
        <v>345</v>
      </c>
      <c r="D90" s="5">
        <v>2</v>
      </c>
      <c r="E90" s="5">
        <v>7</v>
      </c>
      <c r="F90" s="5">
        <v>1</v>
      </c>
      <c r="G90" s="5">
        <v>1</v>
      </c>
      <c r="H90" s="5">
        <v>5</v>
      </c>
      <c r="I90" s="5">
        <v>3</v>
      </c>
      <c r="J90" s="5">
        <v>2</v>
      </c>
      <c r="K90" s="5">
        <v>1</v>
      </c>
      <c r="L90" s="5">
        <v>0</v>
      </c>
      <c r="M90" s="5">
        <v>6</v>
      </c>
      <c r="N90" s="5">
        <v>0.15853658536585399</v>
      </c>
      <c r="O90" s="5">
        <v>0.25609756097560998</v>
      </c>
    </row>
    <row r="91" spans="1:15" x14ac:dyDescent="0.3">
      <c r="A91" s="5" t="s">
        <v>27</v>
      </c>
      <c r="B91" s="5" t="s">
        <v>107</v>
      </c>
      <c r="C91" s="5" t="s">
        <v>108</v>
      </c>
      <c r="D91" s="5">
        <v>7</v>
      </c>
      <c r="E91" s="5">
        <v>21</v>
      </c>
      <c r="F91" s="5">
        <v>11</v>
      </c>
      <c r="G91" s="5">
        <v>3</v>
      </c>
      <c r="H91" s="5">
        <v>7</v>
      </c>
      <c r="I91" s="5">
        <v>6</v>
      </c>
      <c r="J91" s="5">
        <v>1</v>
      </c>
      <c r="K91" s="5">
        <v>10</v>
      </c>
      <c r="L91" s="5">
        <v>1</v>
      </c>
      <c r="M91" s="5">
        <v>18</v>
      </c>
      <c r="N91" s="5">
        <v>0.173913043478261</v>
      </c>
      <c r="O91" s="5">
        <v>0.19875776397515499</v>
      </c>
    </row>
    <row r="92" spans="1:15" x14ac:dyDescent="0.3">
      <c r="A92" s="5" t="s">
        <v>27</v>
      </c>
      <c r="B92" s="5" t="s">
        <v>107</v>
      </c>
      <c r="C92" s="5" t="s">
        <v>111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1</v>
      </c>
    </row>
    <row r="93" spans="1:15" x14ac:dyDescent="0.3">
      <c r="A93" s="5" t="s">
        <v>27</v>
      </c>
      <c r="B93" s="5" t="s">
        <v>107</v>
      </c>
      <c r="C93" s="5" t="s">
        <v>109</v>
      </c>
      <c r="D93" s="5">
        <v>24</v>
      </c>
      <c r="E93" s="5">
        <v>45</v>
      </c>
      <c r="F93" s="5">
        <v>25</v>
      </c>
      <c r="G93" s="5">
        <v>14</v>
      </c>
      <c r="H93" s="5">
        <v>6</v>
      </c>
      <c r="I93" s="5">
        <v>6</v>
      </c>
      <c r="J93" s="5">
        <v>0</v>
      </c>
      <c r="K93" s="5">
        <v>17</v>
      </c>
      <c r="L93" s="5">
        <v>8</v>
      </c>
      <c r="M93" s="5">
        <v>31</v>
      </c>
      <c r="N93" s="5">
        <v>0.13235294117647101</v>
      </c>
      <c r="O93" s="5">
        <v>0.269607843137255</v>
      </c>
    </row>
    <row r="94" spans="1:15" x14ac:dyDescent="0.3">
      <c r="A94" s="5" t="s">
        <v>27</v>
      </c>
      <c r="B94" s="5" t="s">
        <v>112</v>
      </c>
      <c r="C94" s="5" t="s">
        <v>120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0.22727272727272699</v>
      </c>
      <c r="O94" s="5">
        <v>0.18181818181818199</v>
      </c>
    </row>
    <row r="95" spans="1:15" x14ac:dyDescent="0.3">
      <c r="A95" s="5" t="s">
        <v>27</v>
      </c>
      <c r="B95" s="5" t="s">
        <v>112</v>
      </c>
      <c r="C95" s="5" t="s">
        <v>113</v>
      </c>
      <c r="D95" s="5">
        <v>0</v>
      </c>
      <c r="E95" s="5">
        <v>2</v>
      </c>
      <c r="F95" s="5">
        <v>2</v>
      </c>
      <c r="G95" s="5">
        <v>0</v>
      </c>
      <c r="H95" s="5">
        <v>0</v>
      </c>
      <c r="I95" s="5">
        <v>0</v>
      </c>
      <c r="J95" s="5">
        <v>0</v>
      </c>
      <c r="K95" s="5">
        <v>2</v>
      </c>
      <c r="L95" s="5">
        <v>0</v>
      </c>
      <c r="M95" s="5">
        <v>2</v>
      </c>
      <c r="N95" s="5">
        <v>0.2</v>
      </c>
      <c r="O95" s="5">
        <v>0.08</v>
      </c>
    </row>
    <row r="96" spans="1:15" x14ac:dyDescent="0.3">
      <c r="A96" s="5" t="s">
        <v>27</v>
      </c>
      <c r="B96" s="5" t="s">
        <v>112</v>
      </c>
      <c r="C96" s="5" t="s">
        <v>121</v>
      </c>
      <c r="D96" s="5">
        <v>1</v>
      </c>
      <c r="E96" s="5">
        <v>10</v>
      </c>
      <c r="F96" s="5">
        <v>4</v>
      </c>
      <c r="G96" s="5">
        <v>1</v>
      </c>
      <c r="H96" s="5">
        <v>5</v>
      </c>
      <c r="I96" s="5">
        <v>4</v>
      </c>
      <c r="J96" s="5">
        <v>1</v>
      </c>
      <c r="K96" s="5">
        <v>4</v>
      </c>
      <c r="L96" s="5">
        <v>0</v>
      </c>
      <c r="M96" s="5">
        <v>9</v>
      </c>
      <c r="N96" s="5">
        <v>0.17647058823529399</v>
      </c>
      <c r="O96" s="5">
        <v>0.247058823529412</v>
      </c>
    </row>
    <row r="97" spans="1:15" x14ac:dyDescent="0.3">
      <c r="A97" s="5" t="s">
        <v>27</v>
      </c>
      <c r="B97" s="5" t="s">
        <v>112</v>
      </c>
      <c r="C97" s="5" t="s">
        <v>114</v>
      </c>
      <c r="D97" s="5">
        <v>1</v>
      </c>
      <c r="E97" s="5">
        <v>2</v>
      </c>
      <c r="F97" s="5">
        <v>1</v>
      </c>
      <c r="G97" s="5">
        <v>0</v>
      </c>
      <c r="H97" s="5">
        <v>1</v>
      </c>
      <c r="I97" s="5">
        <v>1</v>
      </c>
      <c r="J97" s="5">
        <v>0</v>
      </c>
      <c r="K97" s="5">
        <v>1</v>
      </c>
      <c r="L97" s="5">
        <v>0</v>
      </c>
      <c r="M97" s="5">
        <v>2</v>
      </c>
      <c r="N97" s="5">
        <v>0.4</v>
      </c>
      <c r="O97" s="5">
        <v>0</v>
      </c>
    </row>
    <row r="98" spans="1:15" x14ac:dyDescent="0.3">
      <c r="A98" s="5" t="s">
        <v>27</v>
      </c>
      <c r="B98" s="5" t="s">
        <v>112</v>
      </c>
      <c r="C98" s="5" t="s">
        <v>115</v>
      </c>
      <c r="D98" s="5">
        <v>0</v>
      </c>
      <c r="E98" s="5">
        <v>4</v>
      </c>
      <c r="F98" s="5">
        <v>4</v>
      </c>
      <c r="G98" s="5">
        <v>0</v>
      </c>
      <c r="H98" s="5">
        <v>0</v>
      </c>
      <c r="I98" s="5">
        <v>0</v>
      </c>
      <c r="J98" s="5">
        <v>0</v>
      </c>
      <c r="K98" s="5">
        <v>4</v>
      </c>
      <c r="L98" s="5">
        <v>0</v>
      </c>
      <c r="M98" s="5">
        <v>4</v>
      </c>
      <c r="N98" s="5">
        <v>0</v>
      </c>
      <c r="O98" s="5">
        <v>0</v>
      </c>
    </row>
    <row r="99" spans="1:15" x14ac:dyDescent="0.3">
      <c r="A99" s="5" t="s">
        <v>27</v>
      </c>
      <c r="B99" s="5" t="s">
        <v>112</v>
      </c>
      <c r="C99" s="5" t="s">
        <v>116</v>
      </c>
      <c r="D99" s="5">
        <v>1</v>
      </c>
      <c r="E99" s="5">
        <v>6</v>
      </c>
      <c r="F99" s="5">
        <v>4</v>
      </c>
      <c r="G99" s="5">
        <v>0</v>
      </c>
      <c r="H99" s="5">
        <v>2</v>
      </c>
      <c r="I99" s="5">
        <v>1</v>
      </c>
      <c r="J99" s="5">
        <v>1</v>
      </c>
      <c r="K99" s="5">
        <v>4</v>
      </c>
      <c r="L99" s="5">
        <v>0</v>
      </c>
      <c r="M99" s="5">
        <v>6</v>
      </c>
      <c r="N99" s="5">
        <v>0.133333333333333</v>
      </c>
      <c r="O99" s="5">
        <v>6.6666666666666693E-2</v>
      </c>
    </row>
    <row r="100" spans="1:15" x14ac:dyDescent="0.3">
      <c r="A100" s="5" t="s">
        <v>27</v>
      </c>
      <c r="B100" s="5" t="s">
        <v>112</v>
      </c>
      <c r="C100" s="5" t="s">
        <v>118</v>
      </c>
      <c r="D100" s="5">
        <v>0</v>
      </c>
      <c r="E100" s="5">
        <v>1</v>
      </c>
      <c r="F100" s="5">
        <v>0</v>
      </c>
      <c r="G100" s="5">
        <v>0</v>
      </c>
      <c r="H100" s="5">
        <v>1</v>
      </c>
      <c r="I100" s="5">
        <v>0</v>
      </c>
      <c r="J100" s="5">
        <v>1</v>
      </c>
      <c r="K100" s="5">
        <v>0</v>
      </c>
      <c r="L100" s="5">
        <v>0</v>
      </c>
      <c r="M100" s="5">
        <v>1</v>
      </c>
      <c r="N100" s="5">
        <v>0.25</v>
      </c>
      <c r="O100" s="5">
        <v>0.16666666666666699</v>
      </c>
    </row>
    <row r="101" spans="1:15" x14ac:dyDescent="0.3">
      <c r="A101" s="5" t="s">
        <v>27</v>
      </c>
      <c r="B101" s="5" t="s">
        <v>112</v>
      </c>
      <c r="C101" s="5" t="s">
        <v>117</v>
      </c>
      <c r="D101" s="5">
        <v>15</v>
      </c>
      <c r="E101" s="5">
        <v>33</v>
      </c>
      <c r="F101" s="5">
        <v>22</v>
      </c>
      <c r="G101" s="5">
        <v>5</v>
      </c>
      <c r="H101" s="5">
        <v>6</v>
      </c>
      <c r="I101" s="5">
        <v>6</v>
      </c>
      <c r="J101" s="5">
        <v>0</v>
      </c>
      <c r="K101" s="5">
        <v>21</v>
      </c>
      <c r="L101" s="5">
        <v>1</v>
      </c>
      <c r="M101" s="5">
        <v>28</v>
      </c>
      <c r="N101" s="5">
        <v>0.12972972972972999</v>
      </c>
      <c r="O101" s="5">
        <v>0.178378378378378</v>
      </c>
    </row>
    <row r="102" spans="1:15" x14ac:dyDescent="0.3">
      <c r="A102" s="5" t="s">
        <v>27</v>
      </c>
      <c r="B102" s="5" t="s">
        <v>112</v>
      </c>
      <c r="C102" s="5" t="s">
        <v>119</v>
      </c>
      <c r="D102" s="5">
        <v>0</v>
      </c>
      <c r="E102" s="5">
        <v>3</v>
      </c>
      <c r="F102" s="5">
        <v>2</v>
      </c>
      <c r="G102" s="5">
        <v>1</v>
      </c>
      <c r="H102" s="5">
        <v>0</v>
      </c>
      <c r="I102" s="5">
        <v>0</v>
      </c>
      <c r="J102" s="5">
        <v>0</v>
      </c>
      <c r="K102" s="5">
        <v>1</v>
      </c>
      <c r="L102" s="5">
        <v>1</v>
      </c>
      <c r="M102" s="5">
        <v>2</v>
      </c>
      <c r="N102" s="5">
        <v>5.8823529411764698E-2</v>
      </c>
      <c r="O102" s="5">
        <v>0.35294117647058798</v>
      </c>
    </row>
    <row r="103" spans="1:15" x14ac:dyDescent="0.3">
      <c r="A103" s="5" t="s">
        <v>27</v>
      </c>
      <c r="B103" s="5" t="s">
        <v>112</v>
      </c>
      <c r="C103" s="5" t="s">
        <v>122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</row>
    <row r="104" spans="1:15" x14ac:dyDescent="0.3">
      <c r="A104" s="5" t="s">
        <v>27</v>
      </c>
      <c r="B104" s="5" t="s">
        <v>123</v>
      </c>
      <c r="C104" s="5" t="s">
        <v>129</v>
      </c>
      <c r="D104" s="5">
        <v>1</v>
      </c>
      <c r="E104" s="5">
        <v>1</v>
      </c>
      <c r="F104" s="5">
        <v>1</v>
      </c>
      <c r="G104" s="5">
        <v>0</v>
      </c>
      <c r="H104" s="5">
        <v>0</v>
      </c>
      <c r="I104" s="5">
        <v>0</v>
      </c>
      <c r="J104" s="5">
        <v>0</v>
      </c>
      <c r="K104" s="5">
        <v>1</v>
      </c>
      <c r="L104" s="5">
        <v>0</v>
      </c>
      <c r="M104" s="5">
        <v>1</v>
      </c>
      <c r="N104" s="5">
        <v>0</v>
      </c>
      <c r="O104" s="5">
        <v>0.2</v>
      </c>
    </row>
    <row r="105" spans="1:15" x14ac:dyDescent="0.3">
      <c r="A105" s="5" t="s">
        <v>27</v>
      </c>
      <c r="B105" s="5" t="s">
        <v>123</v>
      </c>
      <c r="C105" s="5" t="s">
        <v>126</v>
      </c>
      <c r="D105" s="5">
        <v>10</v>
      </c>
      <c r="E105" s="5">
        <v>13</v>
      </c>
      <c r="F105" s="5">
        <v>9</v>
      </c>
      <c r="G105" s="5">
        <v>3</v>
      </c>
      <c r="H105" s="5">
        <v>1</v>
      </c>
      <c r="I105" s="5">
        <v>1</v>
      </c>
      <c r="J105" s="5">
        <v>0</v>
      </c>
      <c r="K105" s="5">
        <v>6</v>
      </c>
      <c r="L105" s="5">
        <v>3</v>
      </c>
      <c r="M105" s="5">
        <v>10</v>
      </c>
      <c r="N105" s="5">
        <v>0.233333333333333</v>
      </c>
      <c r="O105" s="5">
        <v>0.22222222222222199</v>
      </c>
    </row>
    <row r="106" spans="1:15" x14ac:dyDescent="0.3">
      <c r="A106" s="5" t="s">
        <v>27</v>
      </c>
      <c r="B106" s="5" t="s">
        <v>123</v>
      </c>
      <c r="C106" s="5" t="s">
        <v>124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1</v>
      </c>
      <c r="O106" s="5">
        <v>0</v>
      </c>
    </row>
    <row r="107" spans="1:15" x14ac:dyDescent="0.3">
      <c r="A107" s="5" t="s">
        <v>27</v>
      </c>
      <c r="B107" s="5" t="s">
        <v>123</v>
      </c>
      <c r="C107" s="5" t="s">
        <v>127</v>
      </c>
      <c r="D107" s="5">
        <v>33</v>
      </c>
      <c r="E107" s="5">
        <v>68</v>
      </c>
      <c r="F107" s="5">
        <v>43</v>
      </c>
      <c r="G107" s="5">
        <v>19</v>
      </c>
      <c r="H107" s="5">
        <v>6</v>
      </c>
      <c r="I107" s="5">
        <v>6</v>
      </c>
      <c r="J107" s="5">
        <v>0</v>
      </c>
      <c r="K107" s="5">
        <v>40</v>
      </c>
      <c r="L107" s="5">
        <v>3</v>
      </c>
      <c r="M107" s="5">
        <v>49</v>
      </c>
      <c r="N107" s="5">
        <v>0.161490683229814</v>
      </c>
      <c r="O107" s="5">
        <v>0.25155279503105599</v>
      </c>
    </row>
    <row r="108" spans="1:15" x14ac:dyDescent="0.3">
      <c r="A108" s="5" t="s">
        <v>27</v>
      </c>
      <c r="B108" s="5" t="s">
        <v>123</v>
      </c>
      <c r="C108" s="5" t="s">
        <v>125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0.4</v>
      </c>
      <c r="O108" s="5">
        <v>0.4</v>
      </c>
    </row>
    <row r="109" spans="1:15" x14ac:dyDescent="0.3">
      <c r="A109" s="5" t="s">
        <v>27</v>
      </c>
      <c r="B109" s="5" t="s">
        <v>123</v>
      </c>
      <c r="C109" s="5" t="s">
        <v>128</v>
      </c>
      <c r="D109" s="5">
        <v>12</v>
      </c>
      <c r="E109" s="5">
        <v>21</v>
      </c>
      <c r="F109" s="5">
        <v>13</v>
      </c>
      <c r="G109" s="5">
        <v>5</v>
      </c>
      <c r="H109" s="5">
        <v>3</v>
      </c>
      <c r="I109" s="5">
        <v>3</v>
      </c>
      <c r="J109" s="5">
        <v>0</v>
      </c>
      <c r="K109" s="5">
        <v>12</v>
      </c>
      <c r="L109" s="5">
        <v>1</v>
      </c>
      <c r="M109" s="5">
        <v>16</v>
      </c>
      <c r="N109" s="5">
        <v>0.247058823529412</v>
      </c>
      <c r="O109" s="5">
        <v>0.17647058823529399</v>
      </c>
    </row>
    <row r="110" spans="1:15" x14ac:dyDescent="0.3">
      <c r="A110" s="5" t="s">
        <v>27</v>
      </c>
      <c r="B110" s="5" t="s">
        <v>123</v>
      </c>
      <c r="C110" s="5" t="s">
        <v>130</v>
      </c>
      <c r="D110" s="5">
        <v>0</v>
      </c>
      <c r="E110" s="5">
        <v>2</v>
      </c>
      <c r="F110" s="5">
        <v>0</v>
      </c>
      <c r="G110" s="5">
        <v>0</v>
      </c>
      <c r="H110" s="5">
        <v>2</v>
      </c>
      <c r="I110" s="5">
        <v>0</v>
      </c>
      <c r="J110" s="5">
        <v>2</v>
      </c>
      <c r="K110" s="5">
        <v>0</v>
      </c>
      <c r="L110" s="5">
        <v>0</v>
      </c>
      <c r="M110" s="5">
        <v>2</v>
      </c>
      <c r="N110" s="5">
        <v>0</v>
      </c>
      <c r="O110" s="5">
        <v>0.25</v>
      </c>
    </row>
    <row r="111" spans="1:15" x14ac:dyDescent="0.3">
      <c r="A111" s="5" t="s">
        <v>27</v>
      </c>
      <c r="B111" s="5" t="s">
        <v>123</v>
      </c>
      <c r="C111" s="5" t="s">
        <v>131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0.16666666666666699</v>
      </c>
      <c r="O111" s="5">
        <v>0</v>
      </c>
    </row>
    <row r="112" spans="1:15" x14ac:dyDescent="0.3">
      <c r="A112" s="5" t="s">
        <v>27</v>
      </c>
      <c r="B112" s="5" t="s">
        <v>132</v>
      </c>
      <c r="C112" s="5" t="s">
        <v>133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0.13636363636363599</v>
      </c>
      <c r="O112" s="5">
        <v>0.22727272727272699</v>
      </c>
    </row>
    <row r="113" spans="1:15" x14ac:dyDescent="0.3">
      <c r="A113" s="5" t="s">
        <v>27</v>
      </c>
      <c r="B113" s="5" t="s">
        <v>132</v>
      </c>
      <c r="C113" s="5" t="s">
        <v>134</v>
      </c>
      <c r="D113" s="5">
        <v>146</v>
      </c>
      <c r="E113" s="5">
        <v>301</v>
      </c>
      <c r="F113" s="5">
        <v>175</v>
      </c>
      <c r="G113" s="5">
        <v>64</v>
      </c>
      <c r="H113" s="5">
        <v>62</v>
      </c>
      <c r="I113" s="5">
        <v>59</v>
      </c>
      <c r="J113" s="5">
        <v>3</v>
      </c>
      <c r="K113" s="5">
        <v>148</v>
      </c>
      <c r="L113" s="5">
        <v>27</v>
      </c>
      <c r="M113" s="5">
        <v>237</v>
      </c>
      <c r="N113" s="5">
        <v>0.207762557077626</v>
      </c>
      <c r="O113" s="5">
        <v>0.19520547945205499</v>
      </c>
    </row>
    <row r="114" spans="1:15" x14ac:dyDescent="0.3">
      <c r="A114" s="5" t="s">
        <v>27</v>
      </c>
      <c r="B114" s="5" t="s">
        <v>132</v>
      </c>
      <c r="C114" s="5" t="s">
        <v>346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</row>
    <row r="115" spans="1:15" x14ac:dyDescent="0.3">
      <c r="A115" s="5" t="s">
        <v>27</v>
      </c>
      <c r="B115" s="5" t="s">
        <v>132</v>
      </c>
      <c r="C115" s="5" t="s">
        <v>135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</row>
    <row r="116" spans="1:15" x14ac:dyDescent="0.3">
      <c r="A116" s="5" t="s">
        <v>27</v>
      </c>
      <c r="B116" s="5" t="s">
        <v>136</v>
      </c>
      <c r="C116" s="5" t="s">
        <v>137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1</v>
      </c>
    </row>
    <row r="117" spans="1:15" x14ac:dyDescent="0.3">
      <c r="A117" s="5" t="s">
        <v>27</v>
      </c>
      <c r="B117" s="5" t="s">
        <v>136</v>
      </c>
      <c r="C117" s="5" t="s">
        <v>138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1</v>
      </c>
    </row>
    <row r="118" spans="1:15" x14ac:dyDescent="0.3">
      <c r="A118" s="5" t="s">
        <v>27</v>
      </c>
      <c r="B118" s="5" t="s">
        <v>136</v>
      </c>
      <c r="C118" s="5" t="s">
        <v>139</v>
      </c>
      <c r="D118" s="5">
        <v>0</v>
      </c>
      <c r="E118" s="5">
        <v>11</v>
      </c>
      <c r="F118" s="5">
        <v>5</v>
      </c>
      <c r="G118" s="5">
        <v>6</v>
      </c>
      <c r="H118" s="5">
        <v>0</v>
      </c>
      <c r="I118" s="5">
        <v>0</v>
      </c>
      <c r="J118" s="5">
        <v>0</v>
      </c>
      <c r="K118" s="5">
        <v>3</v>
      </c>
      <c r="L118" s="5">
        <v>2</v>
      </c>
      <c r="M118" s="5">
        <v>5</v>
      </c>
      <c r="N118" s="5">
        <v>0</v>
      </c>
      <c r="O118" s="5">
        <v>0.34782608695652201</v>
      </c>
    </row>
    <row r="119" spans="1:15" x14ac:dyDescent="0.3">
      <c r="A119" s="5" t="s">
        <v>27</v>
      </c>
      <c r="B119" s="5" t="s">
        <v>136</v>
      </c>
      <c r="C119" s="5" t="s">
        <v>36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0.76923076923076905</v>
      </c>
    </row>
    <row r="120" spans="1:15" x14ac:dyDescent="0.3">
      <c r="A120" s="5" t="s">
        <v>144</v>
      </c>
      <c r="B120" s="5" t="s">
        <v>347</v>
      </c>
      <c r="C120" s="5" t="s">
        <v>145</v>
      </c>
      <c r="D120" s="5">
        <v>38</v>
      </c>
      <c r="E120" s="5">
        <v>86</v>
      </c>
      <c r="F120" s="5">
        <v>46</v>
      </c>
      <c r="G120" s="5">
        <v>3</v>
      </c>
      <c r="H120" s="5">
        <v>37</v>
      </c>
      <c r="I120" s="5">
        <v>33</v>
      </c>
      <c r="J120" s="5">
        <v>4</v>
      </c>
      <c r="K120" s="5">
        <v>39</v>
      </c>
      <c r="L120" s="5">
        <v>7</v>
      </c>
      <c r="M120" s="5">
        <v>83</v>
      </c>
      <c r="N120" s="5">
        <v>0.34981684981685002</v>
      </c>
      <c r="O120" s="5">
        <v>5.6776556776556797E-2</v>
      </c>
    </row>
    <row r="121" spans="1:15" x14ac:dyDescent="0.3">
      <c r="A121" s="5" t="s">
        <v>144</v>
      </c>
      <c r="B121" s="5" t="s">
        <v>347</v>
      </c>
      <c r="C121" s="5" t="s">
        <v>349</v>
      </c>
      <c r="D121" s="5">
        <v>107</v>
      </c>
      <c r="E121" s="5">
        <v>107</v>
      </c>
      <c r="F121" s="5">
        <v>79</v>
      </c>
      <c r="G121" s="5">
        <v>28</v>
      </c>
      <c r="H121" s="5">
        <v>0</v>
      </c>
      <c r="I121" s="5">
        <v>0</v>
      </c>
      <c r="J121" s="5">
        <v>0</v>
      </c>
      <c r="K121" s="5">
        <v>22</v>
      </c>
      <c r="L121" s="5">
        <v>57</v>
      </c>
      <c r="M121" s="5">
        <v>79</v>
      </c>
      <c r="N121" s="5">
        <v>0</v>
      </c>
      <c r="O121" s="5">
        <v>0.26168224299065401</v>
      </c>
    </row>
    <row r="122" spans="1:15" x14ac:dyDescent="0.3">
      <c r="A122" s="5" t="s">
        <v>144</v>
      </c>
      <c r="B122" s="5" t="s">
        <v>347</v>
      </c>
      <c r="C122" s="5" t="s">
        <v>147</v>
      </c>
      <c r="D122" s="5">
        <v>11</v>
      </c>
      <c r="E122" s="5">
        <v>21</v>
      </c>
      <c r="F122" s="5">
        <v>11</v>
      </c>
      <c r="G122" s="5">
        <v>3</v>
      </c>
      <c r="H122" s="5">
        <v>7</v>
      </c>
      <c r="I122" s="5">
        <v>7</v>
      </c>
      <c r="J122" s="5">
        <v>0</v>
      </c>
      <c r="K122" s="5">
        <v>11</v>
      </c>
      <c r="L122" s="5">
        <v>0</v>
      </c>
      <c r="M122" s="5">
        <v>18</v>
      </c>
      <c r="N122" s="5">
        <v>0.230769230769231</v>
      </c>
      <c r="O122" s="5">
        <v>0.29059829059829101</v>
      </c>
    </row>
    <row r="123" spans="1:15" x14ac:dyDescent="0.3">
      <c r="A123" s="5" t="s">
        <v>144</v>
      </c>
      <c r="B123" s="5" t="s">
        <v>347</v>
      </c>
      <c r="C123" s="5" t="s">
        <v>348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</row>
    <row r="124" spans="1:15" x14ac:dyDescent="0.3">
      <c r="A124" s="5" t="s">
        <v>144</v>
      </c>
      <c r="B124" s="5" t="s">
        <v>347</v>
      </c>
      <c r="C124" s="5" t="s">
        <v>148</v>
      </c>
      <c r="D124" s="5">
        <v>9</v>
      </c>
      <c r="E124" s="5">
        <v>19</v>
      </c>
      <c r="F124" s="5">
        <v>7</v>
      </c>
      <c r="G124" s="5">
        <v>0</v>
      </c>
      <c r="H124" s="5">
        <v>12</v>
      </c>
      <c r="I124" s="5">
        <v>6</v>
      </c>
      <c r="J124" s="5">
        <v>6</v>
      </c>
      <c r="K124" s="5">
        <v>7</v>
      </c>
      <c r="L124" s="5">
        <v>0</v>
      </c>
      <c r="M124" s="5">
        <v>19</v>
      </c>
      <c r="N124" s="5">
        <v>0.37704918032786899</v>
      </c>
      <c r="O124" s="5">
        <v>6.5573770491803296E-2</v>
      </c>
    </row>
    <row r="125" spans="1:15" x14ac:dyDescent="0.3">
      <c r="A125" s="5" t="s">
        <v>144</v>
      </c>
      <c r="B125" s="5" t="s">
        <v>149</v>
      </c>
      <c r="C125" s="5" t="s">
        <v>350</v>
      </c>
      <c r="D125" s="5">
        <v>71</v>
      </c>
      <c r="E125" s="5">
        <v>112</v>
      </c>
      <c r="F125" s="5">
        <v>73</v>
      </c>
      <c r="G125" s="5">
        <v>37</v>
      </c>
      <c r="H125" s="5">
        <v>2</v>
      </c>
      <c r="I125" s="5">
        <v>0</v>
      </c>
      <c r="J125" s="5">
        <v>2</v>
      </c>
      <c r="K125" s="5">
        <v>21</v>
      </c>
      <c r="L125" s="5">
        <v>52</v>
      </c>
      <c r="M125" s="5">
        <v>75</v>
      </c>
      <c r="N125" s="5">
        <v>0</v>
      </c>
      <c r="O125" s="5">
        <v>0.28792822185970601</v>
      </c>
    </row>
    <row r="126" spans="1:15" x14ac:dyDescent="0.3">
      <c r="A126" s="5" t="s">
        <v>144</v>
      </c>
      <c r="B126" s="5" t="s">
        <v>149</v>
      </c>
      <c r="C126" s="5" t="s">
        <v>150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0.33333333333333298</v>
      </c>
    </row>
    <row r="127" spans="1:15" x14ac:dyDescent="0.3">
      <c r="A127" s="5" t="s">
        <v>144</v>
      </c>
      <c r="B127" s="5" t="s">
        <v>149</v>
      </c>
      <c r="C127" s="5" t="s">
        <v>151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0.77777777777777801</v>
      </c>
    </row>
    <row r="128" spans="1:15" x14ac:dyDescent="0.3">
      <c r="A128" s="5" t="s">
        <v>144</v>
      </c>
      <c r="B128" s="5" t="s">
        <v>351</v>
      </c>
      <c r="C128" s="5" t="s">
        <v>152</v>
      </c>
      <c r="D128" s="5">
        <v>11</v>
      </c>
      <c r="E128" s="5">
        <v>25</v>
      </c>
      <c r="F128" s="5">
        <v>9</v>
      </c>
      <c r="G128" s="5">
        <v>2</v>
      </c>
      <c r="H128" s="5">
        <v>14</v>
      </c>
      <c r="I128" s="5">
        <v>11</v>
      </c>
      <c r="J128" s="5">
        <v>3</v>
      </c>
      <c r="K128" s="5">
        <v>9</v>
      </c>
      <c r="L128" s="5">
        <v>0</v>
      </c>
      <c r="M128" s="5">
        <v>23</v>
      </c>
      <c r="N128" s="5">
        <v>0.37837837837837801</v>
      </c>
      <c r="O128" s="5">
        <v>5.4054054054054099E-2</v>
      </c>
    </row>
    <row r="129" spans="1:15" x14ac:dyDescent="0.3">
      <c r="A129" s="5" t="s">
        <v>144</v>
      </c>
      <c r="B129" s="5" t="s">
        <v>351</v>
      </c>
      <c r="C129" s="5" t="s">
        <v>352</v>
      </c>
      <c r="D129" s="5">
        <v>13</v>
      </c>
      <c r="E129" s="5">
        <v>13</v>
      </c>
      <c r="F129" s="5">
        <v>10</v>
      </c>
      <c r="G129" s="5">
        <v>3</v>
      </c>
      <c r="H129" s="5">
        <v>0</v>
      </c>
      <c r="I129" s="5">
        <v>0</v>
      </c>
      <c r="J129" s="5">
        <v>0</v>
      </c>
      <c r="K129" s="5">
        <v>4</v>
      </c>
      <c r="L129" s="5">
        <v>6</v>
      </c>
      <c r="M129" s="5">
        <v>10</v>
      </c>
      <c r="N129" s="5">
        <v>0</v>
      </c>
      <c r="O129" s="5">
        <v>0.230769230769231</v>
      </c>
    </row>
    <row r="130" spans="1:15" x14ac:dyDescent="0.3">
      <c r="A130" s="5" t="s">
        <v>144</v>
      </c>
      <c r="B130" s="5" t="s">
        <v>351</v>
      </c>
      <c r="C130" s="5" t="s">
        <v>146</v>
      </c>
      <c r="D130" s="5">
        <v>35</v>
      </c>
      <c r="E130" s="5">
        <v>61</v>
      </c>
      <c r="F130" s="5">
        <v>29</v>
      </c>
      <c r="G130" s="5">
        <v>1</v>
      </c>
      <c r="H130" s="5">
        <v>31</v>
      </c>
      <c r="I130" s="5">
        <v>27</v>
      </c>
      <c r="J130" s="5">
        <v>4</v>
      </c>
      <c r="K130" s="5">
        <v>19</v>
      </c>
      <c r="L130" s="5">
        <v>10</v>
      </c>
      <c r="M130" s="5">
        <v>60</v>
      </c>
      <c r="N130" s="5">
        <v>0.392405063291139</v>
      </c>
      <c r="O130" s="5">
        <v>4.2194092827004197E-2</v>
      </c>
    </row>
    <row r="131" spans="1:15" x14ac:dyDescent="0.3">
      <c r="A131" s="5" t="s">
        <v>144</v>
      </c>
      <c r="B131" s="5" t="s">
        <v>351</v>
      </c>
      <c r="C131" s="5" t="s">
        <v>353</v>
      </c>
      <c r="D131" s="5">
        <v>70</v>
      </c>
      <c r="E131" s="5">
        <v>70</v>
      </c>
      <c r="F131" s="5">
        <v>54</v>
      </c>
      <c r="G131" s="5">
        <v>16</v>
      </c>
      <c r="H131" s="5">
        <v>0</v>
      </c>
      <c r="I131" s="5">
        <v>0</v>
      </c>
      <c r="J131" s="5">
        <v>0</v>
      </c>
      <c r="K131" s="5">
        <v>20</v>
      </c>
      <c r="L131" s="5">
        <v>34</v>
      </c>
      <c r="M131" s="5">
        <v>54</v>
      </c>
      <c r="N131" s="5">
        <v>0</v>
      </c>
      <c r="O131" s="5">
        <v>0.22857142857142901</v>
      </c>
    </row>
    <row r="132" spans="1:15" x14ac:dyDescent="0.3">
      <c r="A132" s="5" t="s">
        <v>144</v>
      </c>
      <c r="B132" s="5" t="s">
        <v>153</v>
      </c>
      <c r="C132" s="5" t="s">
        <v>154</v>
      </c>
      <c r="D132" s="5">
        <v>1</v>
      </c>
      <c r="E132" s="5">
        <v>1</v>
      </c>
      <c r="F132" s="5">
        <v>1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</v>
      </c>
      <c r="M132" s="5">
        <v>1</v>
      </c>
      <c r="N132" s="5">
        <v>0.27209302325581403</v>
      </c>
      <c r="O132" s="5">
        <v>0.209302325581395</v>
      </c>
    </row>
    <row r="133" spans="1:15" x14ac:dyDescent="0.3">
      <c r="A133" s="5" t="s">
        <v>144</v>
      </c>
      <c r="B133" s="5" t="s">
        <v>153</v>
      </c>
      <c r="C133" s="5" t="s">
        <v>155</v>
      </c>
      <c r="D133" s="5">
        <v>76</v>
      </c>
      <c r="E133" s="5">
        <v>116</v>
      </c>
      <c r="F133" s="5">
        <v>64</v>
      </c>
      <c r="G133" s="5">
        <v>2</v>
      </c>
      <c r="H133" s="5">
        <v>50</v>
      </c>
      <c r="I133" s="5">
        <v>42</v>
      </c>
      <c r="J133" s="5">
        <v>8</v>
      </c>
      <c r="K133" s="5">
        <v>59</v>
      </c>
      <c r="L133" s="5">
        <v>5</v>
      </c>
      <c r="M133" s="5">
        <v>114</v>
      </c>
      <c r="N133" s="5">
        <v>0.482374768089054</v>
      </c>
      <c r="O133" s="5">
        <v>4.8237476808905402E-2</v>
      </c>
    </row>
    <row r="134" spans="1:15" x14ac:dyDescent="0.3">
      <c r="A134" s="5" t="s">
        <v>144</v>
      </c>
      <c r="B134" s="5" t="s">
        <v>153</v>
      </c>
      <c r="C134" s="5" t="s">
        <v>354</v>
      </c>
      <c r="D134" s="5">
        <v>186</v>
      </c>
      <c r="E134" s="5">
        <v>186</v>
      </c>
      <c r="F134" s="5">
        <v>123</v>
      </c>
      <c r="G134" s="5">
        <v>63</v>
      </c>
      <c r="H134" s="5">
        <v>0</v>
      </c>
      <c r="I134" s="5">
        <v>0</v>
      </c>
      <c r="J134" s="5">
        <v>0</v>
      </c>
      <c r="K134" s="5">
        <v>49</v>
      </c>
      <c r="L134" s="5">
        <v>74</v>
      </c>
      <c r="M134" s="5">
        <v>123</v>
      </c>
      <c r="N134" s="5">
        <v>0</v>
      </c>
      <c r="O134" s="5">
        <v>0.33870967741935498</v>
      </c>
    </row>
    <row r="135" spans="1:15" x14ac:dyDescent="0.3">
      <c r="A135" s="5" t="s">
        <v>144</v>
      </c>
      <c r="B135" s="5" t="s">
        <v>153</v>
      </c>
      <c r="C135" s="5" t="s">
        <v>156</v>
      </c>
      <c r="D135" s="5">
        <v>53</v>
      </c>
      <c r="E135" s="5">
        <v>75</v>
      </c>
      <c r="F135" s="5">
        <v>40</v>
      </c>
      <c r="G135" s="5">
        <v>0</v>
      </c>
      <c r="H135" s="5">
        <v>35</v>
      </c>
      <c r="I135" s="5">
        <v>22</v>
      </c>
      <c r="J135" s="5">
        <v>13</v>
      </c>
      <c r="K135" s="5">
        <v>37</v>
      </c>
      <c r="L135" s="5">
        <v>3</v>
      </c>
      <c r="M135" s="5">
        <v>75</v>
      </c>
      <c r="N135" s="5">
        <v>0.41472868217054298</v>
      </c>
      <c r="O135" s="5">
        <v>3.8759689922480599E-2</v>
      </c>
    </row>
    <row r="136" spans="1:15" x14ac:dyDescent="0.3">
      <c r="A136" s="5" t="s">
        <v>144</v>
      </c>
      <c r="B136" s="5" t="s">
        <v>153</v>
      </c>
      <c r="C136" s="5" t="s">
        <v>355</v>
      </c>
      <c r="D136" s="5">
        <v>111</v>
      </c>
      <c r="E136" s="5">
        <v>111</v>
      </c>
      <c r="F136" s="5">
        <v>73</v>
      </c>
      <c r="G136" s="5">
        <v>38</v>
      </c>
      <c r="H136" s="5">
        <v>0</v>
      </c>
      <c r="I136" s="5">
        <v>0</v>
      </c>
      <c r="J136" s="5">
        <v>0</v>
      </c>
      <c r="K136" s="5">
        <v>17</v>
      </c>
      <c r="L136" s="5">
        <v>56</v>
      </c>
      <c r="M136" s="5">
        <v>73</v>
      </c>
      <c r="N136" s="5">
        <v>0</v>
      </c>
      <c r="O136" s="5">
        <v>0.34234234234234201</v>
      </c>
    </row>
    <row r="137" spans="1:15" x14ac:dyDescent="0.3">
      <c r="A137" s="5" t="s">
        <v>144</v>
      </c>
      <c r="B137" s="5" t="s">
        <v>153</v>
      </c>
      <c r="C137" s="5" t="s">
        <v>157</v>
      </c>
      <c r="D137" s="5">
        <v>1</v>
      </c>
      <c r="E137" s="5">
        <v>1</v>
      </c>
      <c r="F137" s="5">
        <v>0</v>
      </c>
      <c r="G137" s="5">
        <v>0</v>
      </c>
      <c r="H137" s="5">
        <v>1</v>
      </c>
      <c r="I137" s="5">
        <v>0</v>
      </c>
      <c r="J137" s="5">
        <v>1</v>
      </c>
      <c r="K137" s="5">
        <v>0</v>
      </c>
      <c r="L137" s="5">
        <v>0</v>
      </c>
      <c r="M137" s="5">
        <v>1</v>
      </c>
      <c r="N137" s="5">
        <v>0</v>
      </c>
      <c r="O137" s="5">
        <v>0</v>
      </c>
    </row>
    <row r="138" spans="1:15" x14ac:dyDescent="0.3">
      <c r="A138" s="5" t="s">
        <v>144</v>
      </c>
      <c r="B138" s="5" t="s">
        <v>153</v>
      </c>
      <c r="C138" s="5" t="s">
        <v>158</v>
      </c>
      <c r="D138" s="5">
        <v>6</v>
      </c>
      <c r="E138" s="5">
        <v>9</v>
      </c>
      <c r="F138" s="5">
        <v>9</v>
      </c>
      <c r="G138" s="5">
        <v>0</v>
      </c>
      <c r="H138" s="5">
        <v>0</v>
      </c>
      <c r="I138" s="5">
        <v>0</v>
      </c>
      <c r="J138" s="5">
        <v>0</v>
      </c>
      <c r="K138" s="5">
        <v>8</v>
      </c>
      <c r="L138" s="5">
        <v>1</v>
      </c>
      <c r="M138" s="5">
        <v>9</v>
      </c>
      <c r="N138" s="5">
        <v>0.157894736842105</v>
      </c>
      <c r="O138" s="5">
        <v>9.2105263157894704E-2</v>
      </c>
    </row>
    <row r="139" spans="1:15" x14ac:dyDescent="0.3">
      <c r="A139" s="5" t="s">
        <v>210</v>
      </c>
      <c r="B139" s="5" t="s">
        <v>212</v>
      </c>
      <c r="C139" s="5" t="s">
        <v>356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</row>
    <row r="140" spans="1:15" x14ac:dyDescent="0.3">
      <c r="A140" s="5" t="s">
        <v>210</v>
      </c>
      <c r="B140" s="5" t="s">
        <v>212</v>
      </c>
      <c r="C140" s="5" t="s">
        <v>213</v>
      </c>
      <c r="D140" s="5">
        <v>30</v>
      </c>
      <c r="E140" s="5">
        <v>75</v>
      </c>
      <c r="F140" s="5">
        <v>54</v>
      </c>
      <c r="G140" s="5">
        <v>11</v>
      </c>
      <c r="H140" s="5">
        <v>10</v>
      </c>
      <c r="I140" s="5">
        <v>10</v>
      </c>
      <c r="J140" s="5">
        <v>0</v>
      </c>
      <c r="K140" s="5">
        <v>42</v>
      </c>
      <c r="L140" s="5">
        <v>12</v>
      </c>
      <c r="M140" s="5">
        <v>64</v>
      </c>
      <c r="N140" s="5">
        <v>0.18944099378882001</v>
      </c>
      <c r="O140" s="5">
        <v>0.105590062111801</v>
      </c>
    </row>
    <row r="141" spans="1:15" x14ac:dyDescent="0.3">
      <c r="A141" s="5" t="s">
        <v>210</v>
      </c>
      <c r="B141" s="5" t="s">
        <v>212</v>
      </c>
      <c r="C141" s="5" t="s">
        <v>357</v>
      </c>
      <c r="D141" s="5">
        <v>6</v>
      </c>
      <c r="E141" s="5">
        <v>6</v>
      </c>
      <c r="F141" s="5">
        <v>4</v>
      </c>
      <c r="G141" s="5">
        <v>2</v>
      </c>
      <c r="H141" s="5">
        <v>0</v>
      </c>
      <c r="I141" s="5">
        <v>0</v>
      </c>
      <c r="J141" s="5">
        <v>0</v>
      </c>
      <c r="K141" s="5">
        <v>0</v>
      </c>
      <c r="L141" s="5">
        <v>4</v>
      </c>
      <c r="M141" s="5">
        <v>4</v>
      </c>
      <c r="N141" s="5">
        <v>0</v>
      </c>
      <c r="O141" s="5">
        <v>0.30303030303030298</v>
      </c>
    </row>
    <row r="142" spans="1:15" x14ac:dyDescent="0.3">
      <c r="A142" s="5" t="s">
        <v>210</v>
      </c>
      <c r="B142" s="5" t="s">
        <v>212</v>
      </c>
      <c r="C142" s="5" t="s">
        <v>214</v>
      </c>
      <c r="D142" s="5">
        <v>108</v>
      </c>
      <c r="E142" s="5">
        <v>213</v>
      </c>
      <c r="F142" s="5">
        <v>146</v>
      </c>
      <c r="G142" s="5">
        <v>36</v>
      </c>
      <c r="H142" s="5">
        <v>31</v>
      </c>
      <c r="I142" s="5">
        <v>31</v>
      </c>
      <c r="J142" s="5">
        <v>0</v>
      </c>
      <c r="K142" s="5">
        <v>122</v>
      </c>
      <c r="L142" s="5">
        <v>24</v>
      </c>
      <c r="M142" s="5">
        <v>177</v>
      </c>
      <c r="N142" s="5">
        <v>0.14268142681426799</v>
      </c>
      <c r="O142" s="5">
        <v>0.146371463714637</v>
      </c>
    </row>
    <row r="143" spans="1:15" x14ac:dyDescent="0.3">
      <c r="A143" s="5" t="s">
        <v>210</v>
      </c>
      <c r="B143" s="5" t="s">
        <v>215</v>
      </c>
      <c r="C143" s="5" t="s">
        <v>216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0.33333333333333298</v>
      </c>
    </row>
    <row r="144" spans="1:15" x14ac:dyDescent="0.3">
      <c r="A144" s="5" t="s">
        <v>210</v>
      </c>
      <c r="B144" s="5" t="s">
        <v>217</v>
      </c>
      <c r="C144" s="5" t="s">
        <v>218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0.2</v>
      </c>
      <c r="O144" s="5">
        <v>0.4</v>
      </c>
    </row>
    <row r="145" spans="1:15" x14ac:dyDescent="0.3">
      <c r="A145" s="5" t="s">
        <v>210</v>
      </c>
      <c r="B145" s="5" t="s">
        <v>217</v>
      </c>
      <c r="C145" s="5" t="s">
        <v>220</v>
      </c>
      <c r="D145" s="5">
        <v>20</v>
      </c>
      <c r="E145" s="5">
        <v>37</v>
      </c>
      <c r="F145" s="5">
        <v>22</v>
      </c>
      <c r="G145" s="5">
        <v>7</v>
      </c>
      <c r="H145" s="5">
        <v>8</v>
      </c>
      <c r="I145" s="5">
        <v>7</v>
      </c>
      <c r="J145" s="5">
        <v>1</v>
      </c>
      <c r="K145" s="5">
        <v>21</v>
      </c>
      <c r="L145" s="5">
        <v>1</v>
      </c>
      <c r="M145" s="5">
        <v>30</v>
      </c>
      <c r="N145" s="5">
        <v>0.121428571428571</v>
      </c>
      <c r="O145" s="5">
        <v>0.23571428571428599</v>
      </c>
    </row>
    <row r="146" spans="1:15" x14ac:dyDescent="0.3">
      <c r="A146" s="5" t="s">
        <v>210</v>
      </c>
      <c r="B146" s="5" t="s">
        <v>217</v>
      </c>
      <c r="C146" s="5" t="s">
        <v>221</v>
      </c>
      <c r="D146" s="5">
        <v>111</v>
      </c>
      <c r="E146" s="5">
        <v>227</v>
      </c>
      <c r="F146" s="5">
        <v>146</v>
      </c>
      <c r="G146" s="5">
        <v>48</v>
      </c>
      <c r="H146" s="5">
        <v>33</v>
      </c>
      <c r="I146" s="5">
        <v>31</v>
      </c>
      <c r="J146" s="5">
        <v>2</v>
      </c>
      <c r="K146" s="5">
        <v>126</v>
      </c>
      <c r="L146" s="5">
        <v>20</v>
      </c>
      <c r="M146" s="5">
        <v>179</v>
      </c>
      <c r="N146" s="5">
        <v>0.10919017288444</v>
      </c>
      <c r="O146" s="5">
        <v>0.225659690627843</v>
      </c>
    </row>
    <row r="147" spans="1:15" x14ac:dyDescent="0.3">
      <c r="A147" s="5" t="s">
        <v>210</v>
      </c>
      <c r="B147" s="5" t="s">
        <v>217</v>
      </c>
      <c r="C147" s="5" t="s">
        <v>223</v>
      </c>
      <c r="D147" s="5">
        <v>1</v>
      </c>
      <c r="E147" s="5">
        <v>2</v>
      </c>
      <c r="F147" s="5">
        <v>0</v>
      </c>
      <c r="G147" s="5">
        <v>0</v>
      </c>
      <c r="H147" s="5">
        <v>2</v>
      </c>
      <c r="I147" s="5">
        <v>1</v>
      </c>
      <c r="J147" s="5">
        <v>1</v>
      </c>
      <c r="K147" s="5">
        <v>0</v>
      </c>
      <c r="L147" s="5">
        <v>0</v>
      </c>
      <c r="M147" s="5">
        <v>2</v>
      </c>
      <c r="N147" s="5">
        <v>0.25</v>
      </c>
      <c r="O147" s="5">
        <v>0.25</v>
      </c>
    </row>
    <row r="148" spans="1:15" x14ac:dyDescent="0.3">
      <c r="A148" s="5" t="s">
        <v>210</v>
      </c>
      <c r="B148" s="5" t="s">
        <v>217</v>
      </c>
      <c r="C148" s="5" t="s">
        <v>219</v>
      </c>
      <c r="D148" s="5">
        <v>11</v>
      </c>
      <c r="E148" s="5">
        <v>26</v>
      </c>
      <c r="F148" s="5">
        <v>9</v>
      </c>
      <c r="G148" s="5">
        <v>9</v>
      </c>
      <c r="H148" s="5">
        <v>8</v>
      </c>
      <c r="I148" s="5">
        <v>8</v>
      </c>
      <c r="J148" s="5">
        <v>0</v>
      </c>
      <c r="K148" s="5">
        <v>5</v>
      </c>
      <c r="L148" s="5">
        <v>4</v>
      </c>
      <c r="M148" s="5">
        <v>17</v>
      </c>
      <c r="N148" s="5">
        <v>0.164383561643836</v>
      </c>
      <c r="O148" s="5">
        <v>0.232876712328767</v>
      </c>
    </row>
    <row r="149" spans="1:15" x14ac:dyDescent="0.3">
      <c r="A149" s="5" t="s">
        <v>210</v>
      </c>
      <c r="B149" s="5" t="s">
        <v>217</v>
      </c>
      <c r="C149" s="5" t="s">
        <v>222</v>
      </c>
      <c r="D149" s="5">
        <v>16</v>
      </c>
      <c r="E149" s="5">
        <v>41</v>
      </c>
      <c r="F149" s="5">
        <v>24</v>
      </c>
      <c r="G149" s="5">
        <v>5</v>
      </c>
      <c r="H149" s="5">
        <v>12</v>
      </c>
      <c r="I149" s="5">
        <v>11</v>
      </c>
      <c r="J149" s="5">
        <v>1</v>
      </c>
      <c r="K149" s="5">
        <v>21</v>
      </c>
      <c r="L149" s="5">
        <v>3</v>
      </c>
      <c r="M149" s="5">
        <v>36</v>
      </c>
      <c r="N149" s="5">
        <v>0.233480176211454</v>
      </c>
      <c r="O149" s="5">
        <v>0.16299559471365599</v>
      </c>
    </row>
    <row r="150" spans="1:15" x14ac:dyDescent="0.3">
      <c r="A150" s="5" t="s">
        <v>210</v>
      </c>
      <c r="B150" s="5" t="s">
        <v>224</v>
      </c>
      <c r="C150" s="5" t="s">
        <v>225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1</v>
      </c>
    </row>
    <row r="151" spans="1:15" x14ac:dyDescent="0.3">
      <c r="A151" s="5" t="s">
        <v>210</v>
      </c>
      <c r="B151" s="5" t="s">
        <v>226</v>
      </c>
      <c r="C151" s="5" t="s">
        <v>227</v>
      </c>
      <c r="D151" s="5">
        <v>38</v>
      </c>
      <c r="E151" s="5">
        <v>64</v>
      </c>
      <c r="F151" s="5">
        <v>38</v>
      </c>
      <c r="G151" s="5">
        <v>20</v>
      </c>
      <c r="H151" s="5">
        <v>6</v>
      </c>
      <c r="I151" s="5">
        <v>6</v>
      </c>
      <c r="J151" s="5">
        <v>0</v>
      </c>
      <c r="K151" s="5">
        <v>31</v>
      </c>
      <c r="L151" s="5">
        <v>7</v>
      </c>
      <c r="M151" s="5">
        <v>44</v>
      </c>
      <c r="N151" s="5">
        <v>0.14624505928853801</v>
      </c>
      <c r="O151" s="5">
        <v>0.1699604743083</v>
      </c>
    </row>
    <row r="152" spans="1:15" x14ac:dyDescent="0.3">
      <c r="A152" s="5" t="s">
        <v>210</v>
      </c>
      <c r="B152" s="5" t="s">
        <v>226</v>
      </c>
      <c r="C152" s="5" t="s">
        <v>358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</row>
    <row r="153" spans="1:15" x14ac:dyDescent="0.3">
      <c r="A153" s="5" t="s">
        <v>210</v>
      </c>
      <c r="B153" s="5" t="s">
        <v>226</v>
      </c>
      <c r="C153" s="5" t="s">
        <v>228</v>
      </c>
      <c r="D153" s="5">
        <v>43</v>
      </c>
      <c r="E153" s="5">
        <v>95</v>
      </c>
      <c r="F153" s="5">
        <v>66</v>
      </c>
      <c r="G153" s="5">
        <v>12</v>
      </c>
      <c r="H153" s="5">
        <v>17</v>
      </c>
      <c r="I153" s="5">
        <v>16</v>
      </c>
      <c r="J153" s="5">
        <v>1</v>
      </c>
      <c r="K153" s="5">
        <v>60</v>
      </c>
      <c r="L153" s="5">
        <v>6</v>
      </c>
      <c r="M153" s="5">
        <v>83</v>
      </c>
      <c r="N153" s="5">
        <v>0.207161125319693</v>
      </c>
      <c r="O153" s="5">
        <v>9.4629156010230198E-2</v>
      </c>
    </row>
    <row r="154" spans="1:15" x14ac:dyDescent="0.3">
      <c r="A154" s="5" t="s">
        <v>210</v>
      </c>
      <c r="B154" s="5" t="s">
        <v>226</v>
      </c>
      <c r="C154" s="5" t="s">
        <v>359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</row>
    <row r="155" spans="1:15" x14ac:dyDescent="0.3">
      <c r="A155" s="5" t="s">
        <v>210</v>
      </c>
      <c r="B155" s="5" t="s">
        <v>226</v>
      </c>
      <c r="C155" s="5" t="s">
        <v>357</v>
      </c>
      <c r="D155" s="5">
        <v>8</v>
      </c>
      <c r="E155" s="5">
        <v>8</v>
      </c>
      <c r="F155" s="5">
        <v>3</v>
      </c>
      <c r="G155" s="5">
        <v>5</v>
      </c>
      <c r="H155" s="5">
        <v>0</v>
      </c>
      <c r="I155" s="5">
        <v>0</v>
      </c>
      <c r="J155" s="5">
        <v>0</v>
      </c>
      <c r="K155" s="5">
        <v>0</v>
      </c>
      <c r="L155" s="5">
        <v>3</v>
      </c>
      <c r="M155" s="5">
        <v>3</v>
      </c>
      <c r="N155" s="5">
        <v>0</v>
      </c>
      <c r="O155" s="5">
        <v>0.40476190476190499</v>
      </c>
    </row>
    <row r="156" spans="1:15" x14ac:dyDescent="0.3">
      <c r="A156" s="5" t="s">
        <v>210</v>
      </c>
      <c r="B156" s="5" t="s">
        <v>229</v>
      </c>
      <c r="C156" s="5" t="s">
        <v>230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0.25</v>
      </c>
    </row>
    <row r="157" spans="1:15" x14ac:dyDescent="0.3">
      <c r="A157" s="5" t="s">
        <v>210</v>
      </c>
      <c r="B157" s="5" t="s">
        <v>229</v>
      </c>
      <c r="C157" s="5" t="s">
        <v>357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0.241050119331742</v>
      </c>
    </row>
    <row r="158" spans="1:15" x14ac:dyDescent="0.3">
      <c r="A158" s="5" t="s">
        <v>210</v>
      </c>
      <c r="B158" s="5" t="s">
        <v>231</v>
      </c>
      <c r="C158" s="5" t="s">
        <v>36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0.52380952380952395</v>
      </c>
    </row>
    <row r="159" spans="1:15" x14ac:dyDescent="0.3">
      <c r="A159" s="5" t="s">
        <v>210</v>
      </c>
      <c r="B159" s="5" t="s">
        <v>360</v>
      </c>
      <c r="C159" s="5" t="s">
        <v>232</v>
      </c>
      <c r="D159" s="5">
        <v>16</v>
      </c>
      <c r="E159" s="5">
        <v>32</v>
      </c>
      <c r="F159" s="5">
        <v>5</v>
      </c>
      <c r="G159" s="5">
        <v>6</v>
      </c>
      <c r="H159" s="5">
        <v>21</v>
      </c>
      <c r="I159" s="5">
        <v>20</v>
      </c>
      <c r="J159" s="5">
        <v>1</v>
      </c>
      <c r="K159" s="5">
        <v>3</v>
      </c>
      <c r="L159" s="5">
        <v>2</v>
      </c>
      <c r="M159" s="5">
        <v>26</v>
      </c>
      <c r="N159" s="5">
        <v>0.35220125786163498</v>
      </c>
      <c r="O159" s="5">
        <v>0.18867924528301899</v>
      </c>
    </row>
    <row r="160" spans="1:15" x14ac:dyDescent="0.3">
      <c r="A160" s="5" t="s">
        <v>210</v>
      </c>
      <c r="B160" s="5" t="s">
        <v>360</v>
      </c>
      <c r="C160" s="5" t="s">
        <v>233</v>
      </c>
      <c r="D160" s="5">
        <v>97</v>
      </c>
      <c r="E160" s="5">
        <v>233</v>
      </c>
      <c r="F160" s="5">
        <v>139</v>
      </c>
      <c r="G160" s="5">
        <v>26</v>
      </c>
      <c r="H160" s="5">
        <v>68</v>
      </c>
      <c r="I160" s="5">
        <v>65</v>
      </c>
      <c r="J160" s="5">
        <v>3</v>
      </c>
      <c r="K160" s="5">
        <v>133</v>
      </c>
      <c r="L160" s="5">
        <v>6</v>
      </c>
      <c r="M160" s="5">
        <v>207</v>
      </c>
      <c r="N160" s="5">
        <v>0.246256239600666</v>
      </c>
      <c r="O160" s="5">
        <v>0.13976705490848601</v>
      </c>
    </row>
    <row r="161" spans="1:15" x14ac:dyDescent="0.3">
      <c r="A161" s="5" t="s">
        <v>210</v>
      </c>
      <c r="B161" s="5" t="s">
        <v>360</v>
      </c>
      <c r="C161" s="5" t="s">
        <v>361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</row>
    <row r="162" spans="1:15" x14ac:dyDescent="0.3">
      <c r="A162" s="5" t="s">
        <v>210</v>
      </c>
      <c r="B162" s="5" t="s">
        <v>360</v>
      </c>
      <c r="C162" s="5" t="s">
        <v>362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</row>
    <row r="163" spans="1:15" x14ac:dyDescent="0.3">
      <c r="A163" s="5" t="s">
        <v>210</v>
      </c>
      <c r="B163" s="5" t="s">
        <v>360</v>
      </c>
      <c r="C163" s="5" t="s">
        <v>234</v>
      </c>
      <c r="D163" s="5">
        <v>1</v>
      </c>
      <c r="E163" s="5">
        <v>2</v>
      </c>
      <c r="F163" s="5">
        <v>0</v>
      </c>
      <c r="G163" s="5">
        <v>1</v>
      </c>
      <c r="H163" s="5">
        <v>1</v>
      </c>
      <c r="I163" s="5">
        <v>1</v>
      </c>
      <c r="J163" s="5">
        <v>0</v>
      </c>
      <c r="K163" s="5">
        <v>0</v>
      </c>
      <c r="L163" s="5">
        <v>0</v>
      </c>
      <c r="M163" s="5">
        <v>1</v>
      </c>
      <c r="N163" s="5">
        <v>0.36363636363636398</v>
      </c>
      <c r="O163" s="5">
        <v>0.18181818181818199</v>
      </c>
    </row>
    <row r="164" spans="1:15" x14ac:dyDescent="0.3">
      <c r="A164" s="5" t="s">
        <v>210</v>
      </c>
      <c r="B164" s="5" t="s">
        <v>363</v>
      </c>
      <c r="C164" s="5" t="s">
        <v>245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</row>
    <row r="165" spans="1:15" x14ac:dyDescent="0.3">
      <c r="A165" s="5" t="s">
        <v>210</v>
      </c>
      <c r="B165" s="5" t="s">
        <v>363</v>
      </c>
      <c r="C165" s="5" t="s">
        <v>235</v>
      </c>
      <c r="D165" s="5">
        <v>1</v>
      </c>
      <c r="E165" s="5">
        <v>3</v>
      </c>
      <c r="F165" s="5">
        <v>2</v>
      </c>
      <c r="G165" s="5">
        <v>0</v>
      </c>
      <c r="H165" s="5">
        <v>1</v>
      </c>
      <c r="I165" s="5">
        <v>1</v>
      </c>
      <c r="J165" s="5">
        <v>0</v>
      </c>
      <c r="K165" s="5">
        <v>2</v>
      </c>
      <c r="L165" s="5">
        <v>0</v>
      </c>
      <c r="M165" s="5">
        <v>3</v>
      </c>
      <c r="N165" s="5">
        <v>0.27777777777777801</v>
      </c>
      <c r="O165" s="5">
        <v>0.203703703703704</v>
      </c>
    </row>
    <row r="166" spans="1:15" x14ac:dyDescent="0.3">
      <c r="A166" s="5" t="s">
        <v>210</v>
      </c>
      <c r="B166" s="5" t="s">
        <v>363</v>
      </c>
      <c r="C166" s="5" t="s">
        <v>236</v>
      </c>
      <c r="D166" s="5">
        <v>0</v>
      </c>
      <c r="E166" s="5">
        <v>5</v>
      </c>
      <c r="F166" s="5">
        <v>2</v>
      </c>
      <c r="G166" s="5">
        <v>0</v>
      </c>
      <c r="H166" s="5">
        <v>3</v>
      </c>
      <c r="I166" s="5">
        <v>2</v>
      </c>
      <c r="J166" s="5">
        <v>1</v>
      </c>
      <c r="K166" s="5">
        <v>1</v>
      </c>
      <c r="L166" s="5">
        <v>1</v>
      </c>
      <c r="M166" s="5">
        <v>5</v>
      </c>
      <c r="N166" s="5">
        <v>0.26436781609195398</v>
      </c>
      <c r="O166" s="5">
        <v>0.195402298850575</v>
      </c>
    </row>
    <row r="167" spans="1:15" x14ac:dyDescent="0.3">
      <c r="A167" s="5" t="s">
        <v>210</v>
      </c>
      <c r="B167" s="5" t="s">
        <v>363</v>
      </c>
      <c r="C167" s="5" t="s">
        <v>246</v>
      </c>
      <c r="D167" s="5">
        <v>1</v>
      </c>
      <c r="E167" s="5">
        <v>1</v>
      </c>
      <c r="F167" s="5">
        <v>0</v>
      </c>
      <c r="G167" s="5">
        <v>1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0.4</v>
      </c>
      <c r="O167" s="5">
        <v>0.2</v>
      </c>
    </row>
    <row r="168" spans="1:15" x14ac:dyDescent="0.3">
      <c r="A168" s="5" t="s">
        <v>210</v>
      </c>
      <c r="B168" s="5" t="s">
        <v>363</v>
      </c>
      <c r="C168" s="5" t="s">
        <v>216</v>
      </c>
      <c r="D168" s="5">
        <v>0</v>
      </c>
      <c r="E168" s="5">
        <v>1</v>
      </c>
      <c r="F168" s="5">
        <v>0</v>
      </c>
      <c r="G168" s="5">
        <v>1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1</v>
      </c>
    </row>
    <row r="169" spans="1:15" x14ac:dyDescent="0.3">
      <c r="A169" s="5" t="s">
        <v>210</v>
      </c>
      <c r="B169" s="5" t="s">
        <v>363</v>
      </c>
      <c r="C169" s="5" t="s">
        <v>240</v>
      </c>
      <c r="D169" s="5">
        <v>18</v>
      </c>
      <c r="E169" s="5">
        <v>43</v>
      </c>
      <c r="F169" s="5">
        <v>21</v>
      </c>
      <c r="G169" s="5">
        <v>13</v>
      </c>
      <c r="H169" s="5">
        <v>9</v>
      </c>
      <c r="I169" s="5">
        <v>8</v>
      </c>
      <c r="J169" s="5">
        <v>1</v>
      </c>
      <c r="K169" s="5">
        <v>20</v>
      </c>
      <c r="L169" s="5">
        <v>1</v>
      </c>
      <c r="M169" s="5">
        <v>30</v>
      </c>
      <c r="N169" s="5">
        <v>0.17948717948717899</v>
      </c>
      <c r="O169" s="5">
        <v>0.19658119658119699</v>
      </c>
    </row>
    <row r="170" spans="1:15" x14ac:dyDescent="0.3">
      <c r="A170" s="5" t="s">
        <v>210</v>
      </c>
      <c r="B170" s="5" t="s">
        <v>363</v>
      </c>
      <c r="C170" s="5" t="s">
        <v>211</v>
      </c>
      <c r="D170" s="5">
        <v>41</v>
      </c>
      <c r="E170" s="5">
        <v>81</v>
      </c>
      <c r="F170" s="5">
        <v>59</v>
      </c>
      <c r="G170" s="5">
        <v>13</v>
      </c>
      <c r="H170" s="5">
        <v>9</v>
      </c>
      <c r="I170" s="5">
        <v>9</v>
      </c>
      <c r="J170" s="5">
        <v>0</v>
      </c>
      <c r="K170" s="5">
        <v>58</v>
      </c>
      <c r="L170" s="5">
        <v>1</v>
      </c>
      <c r="M170" s="5">
        <v>68</v>
      </c>
      <c r="N170" s="5">
        <v>0.210191082802548</v>
      </c>
      <c r="O170" s="5">
        <v>0.14012738853503201</v>
      </c>
    </row>
    <row r="171" spans="1:15" x14ac:dyDescent="0.3">
      <c r="A171" s="5" t="s">
        <v>210</v>
      </c>
      <c r="B171" s="5" t="s">
        <v>363</v>
      </c>
      <c r="C171" s="5" t="s">
        <v>237</v>
      </c>
      <c r="D171" s="5">
        <v>23</v>
      </c>
      <c r="E171" s="5">
        <v>45</v>
      </c>
      <c r="F171" s="5">
        <v>21</v>
      </c>
      <c r="G171" s="5">
        <v>6</v>
      </c>
      <c r="H171" s="5">
        <v>18</v>
      </c>
      <c r="I171" s="5">
        <v>10</v>
      </c>
      <c r="J171" s="5">
        <v>8</v>
      </c>
      <c r="K171" s="5">
        <v>20</v>
      </c>
      <c r="L171" s="5">
        <v>1</v>
      </c>
      <c r="M171" s="5">
        <v>39</v>
      </c>
      <c r="N171" s="5">
        <v>0.241935483870968</v>
      </c>
      <c r="O171" s="5">
        <v>0.17338709677419401</v>
      </c>
    </row>
    <row r="172" spans="1:15" x14ac:dyDescent="0.3">
      <c r="A172" s="5" t="s">
        <v>210</v>
      </c>
      <c r="B172" s="5" t="s">
        <v>363</v>
      </c>
      <c r="C172" s="5" t="s">
        <v>241</v>
      </c>
      <c r="D172" s="5">
        <v>22</v>
      </c>
      <c r="E172" s="5">
        <v>60</v>
      </c>
      <c r="F172" s="5">
        <v>36</v>
      </c>
      <c r="G172" s="5">
        <v>8</v>
      </c>
      <c r="H172" s="5">
        <v>16</v>
      </c>
      <c r="I172" s="5">
        <v>14</v>
      </c>
      <c r="J172" s="5">
        <v>2</v>
      </c>
      <c r="K172" s="5">
        <v>34</v>
      </c>
      <c r="L172" s="5">
        <v>2</v>
      </c>
      <c r="M172" s="5">
        <v>52</v>
      </c>
      <c r="N172" s="5">
        <v>0.22222222222222199</v>
      </c>
      <c r="O172" s="5">
        <v>0.13131313131313099</v>
      </c>
    </row>
    <row r="173" spans="1:15" x14ac:dyDescent="0.3">
      <c r="A173" s="5" t="s">
        <v>210</v>
      </c>
      <c r="B173" s="5" t="s">
        <v>363</v>
      </c>
      <c r="C173" s="5" t="s">
        <v>238</v>
      </c>
      <c r="D173" s="5">
        <v>4</v>
      </c>
      <c r="E173" s="5">
        <v>14</v>
      </c>
      <c r="F173" s="5">
        <v>7</v>
      </c>
      <c r="G173" s="5">
        <v>4</v>
      </c>
      <c r="H173" s="5">
        <v>3</v>
      </c>
      <c r="I173" s="5">
        <v>0</v>
      </c>
      <c r="J173" s="5">
        <v>3</v>
      </c>
      <c r="K173" s="5">
        <v>5</v>
      </c>
      <c r="L173" s="5">
        <v>2</v>
      </c>
      <c r="M173" s="5">
        <v>10</v>
      </c>
      <c r="N173" s="5">
        <v>4.5454545454545497E-2</v>
      </c>
      <c r="O173" s="5">
        <v>0.23863636363636401</v>
      </c>
    </row>
    <row r="174" spans="1:15" x14ac:dyDescent="0.3">
      <c r="A174" s="5" t="s">
        <v>210</v>
      </c>
      <c r="B174" s="5" t="s">
        <v>363</v>
      </c>
      <c r="C174" s="5" t="s">
        <v>242</v>
      </c>
      <c r="D174" s="5">
        <v>7</v>
      </c>
      <c r="E174" s="5">
        <v>16</v>
      </c>
      <c r="F174" s="5">
        <v>9</v>
      </c>
      <c r="G174" s="5">
        <v>4</v>
      </c>
      <c r="H174" s="5">
        <v>3</v>
      </c>
      <c r="I174" s="5">
        <v>3</v>
      </c>
      <c r="J174" s="5">
        <v>0</v>
      </c>
      <c r="K174" s="5">
        <v>9</v>
      </c>
      <c r="L174" s="5">
        <v>0</v>
      </c>
      <c r="M174" s="5">
        <v>12</v>
      </c>
      <c r="N174" s="5">
        <v>0.24590163934426201</v>
      </c>
      <c r="O174" s="5">
        <v>0.18032786885245899</v>
      </c>
    </row>
    <row r="175" spans="1:15" x14ac:dyDescent="0.3">
      <c r="A175" s="5" t="s">
        <v>210</v>
      </c>
      <c r="B175" s="5" t="s">
        <v>363</v>
      </c>
      <c r="C175" s="5" t="s">
        <v>243</v>
      </c>
      <c r="D175" s="5">
        <v>29</v>
      </c>
      <c r="E175" s="5">
        <v>79</v>
      </c>
      <c r="F175" s="5">
        <v>51</v>
      </c>
      <c r="G175" s="5">
        <v>13</v>
      </c>
      <c r="H175" s="5">
        <v>15</v>
      </c>
      <c r="I175" s="5">
        <v>15</v>
      </c>
      <c r="J175" s="5">
        <v>0</v>
      </c>
      <c r="K175" s="5">
        <v>49</v>
      </c>
      <c r="L175" s="5">
        <v>2</v>
      </c>
      <c r="M175" s="5">
        <v>66</v>
      </c>
      <c r="N175" s="5">
        <v>0.15317919075144501</v>
      </c>
      <c r="O175" s="5">
        <v>0.16763005780346801</v>
      </c>
    </row>
    <row r="176" spans="1:15" x14ac:dyDescent="0.3">
      <c r="A176" s="5" t="s">
        <v>210</v>
      </c>
      <c r="B176" s="5" t="s">
        <v>363</v>
      </c>
      <c r="C176" s="5" t="s">
        <v>239</v>
      </c>
      <c r="D176" s="5">
        <v>32</v>
      </c>
      <c r="E176" s="5">
        <v>80</v>
      </c>
      <c r="F176" s="5">
        <v>46</v>
      </c>
      <c r="G176" s="5">
        <v>19</v>
      </c>
      <c r="H176" s="5">
        <v>15</v>
      </c>
      <c r="I176" s="5">
        <v>11</v>
      </c>
      <c r="J176" s="5">
        <v>4</v>
      </c>
      <c r="K176" s="5">
        <v>38</v>
      </c>
      <c r="L176" s="5">
        <v>8</v>
      </c>
      <c r="M176" s="5">
        <v>61</v>
      </c>
      <c r="N176" s="5">
        <v>0.113382899628253</v>
      </c>
      <c r="O176" s="5">
        <v>0.19516728624535301</v>
      </c>
    </row>
    <row r="177" spans="1:15" x14ac:dyDescent="0.3">
      <c r="A177" s="5" t="s">
        <v>210</v>
      </c>
      <c r="B177" s="5" t="s">
        <v>363</v>
      </c>
      <c r="C177" s="5" t="s">
        <v>244</v>
      </c>
      <c r="D177" s="5">
        <v>51</v>
      </c>
      <c r="E177" s="5">
        <v>134</v>
      </c>
      <c r="F177" s="5">
        <v>84</v>
      </c>
      <c r="G177" s="5">
        <v>15</v>
      </c>
      <c r="H177" s="5">
        <v>35</v>
      </c>
      <c r="I177" s="5">
        <v>28</v>
      </c>
      <c r="J177" s="5">
        <v>7</v>
      </c>
      <c r="K177" s="5">
        <v>79</v>
      </c>
      <c r="L177" s="5">
        <v>5</v>
      </c>
      <c r="M177" s="5">
        <v>119</v>
      </c>
      <c r="N177" s="5">
        <v>0.20955882352941199</v>
      </c>
      <c r="O177" s="5">
        <v>0.119485294117647</v>
      </c>
    </row>
    <row r="178" spans="1:15" x14ac:dyDescent="0.3">
      <c r="A178" s="5" t="s">
        <v>210</v>
      </c>
      <c r="B178" s="5" t="s">
        <v>363</v>
      </c>
      <c r="C178" s="5" t="s">
        <v>364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</row>
    <row r="179" spans="1:15" x14ac:dyDescent="0.3">
      <c r="A179" s="5" t="s">
        <v>210</v>
      </c>
      <c r="B179" s="5" t="s">
        <v>363</v>
      </c>
      <c r="C179" s="5" t="s">
        <v>365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</row>
    <row r="180" spans="1:15" x14ac:dyDescent="0.3">
      <c r="A180" s="5" t="s">
        <v>210</v>
      </c>
      <c r="B180" s="5" t="s">
        <v>363</v>
      </c>
      <c r="C180" s="5" t="s">
        <v>247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0.66666666666666696</v>
      </c>
      <c r="O180" s="5">
        <v>0</v>
      </c>
    </row>
    <row r="181" spans="1:15" x14ac:dyDescent="0.3">
      <c r="A181" s="5" t="s">
        <v>248</v>
      </c>
      <c r="B181" s="5" t="s">
        <v>249</v>
      </c>
      <c r="C181" s="5" t="s">
        <v>250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</row>
    <row r="182" spans="1:15" x14ac:dyDescent="0.3">
      <c r="A182" s="5" t="s">
        <v>248</v>
      </c>
      <c r="B182" s="5" t="s">
        <v>249</v>
      </c>
      <c r="C182" s="5" t="s">
        <v>251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1</v>
      </c>
    </row>
    <row r="183" spans="1:15" x14ac:dyDescent="0.3">
      <c r="A183" s="5" t="s">
        <v>248</v>
      </c>
      <c r="B183" s="5" t="s">
        <v>249</v>
      </c>
      <c r="C183" s="5" t="s">
        <v>252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0.5</v>
      </c>
    </row>
    <row r="184" spans="1:15" x14ac:dyDescent="0.3">
      <c r="A184" s="5" t="s">
        <v>248</v>
      </c>
      <c r="B184" s="5" t="s">
        <v>249</v>
      </c>
      <c r="C184" s="5" t="s">
        <v>253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</row>
    <row r="185" spans="1:15" x14ac:dyDescent="0.3">
      <c r="A185" s="5" t="s">
        <v>248</v>
      </c>
      <c r="B185" s="5" t="s">
        <v>249</v>
      </c>
      <c r="C185" s="5" t="s">
        <v>255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1</v>
      </c>
    </row>
    <row r="186" spans="1:15" x14ac:dyDescent="0.3">
      <c r="A186" s="5" t="s">
        <v>248</v>
      </c>
      <c r="B186" s="5" t="s">
        <v>249</v>
      </c>
      <c r="C186" s="5" t="s">
        <v>256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0.25</v>
      </c>
    </row>
    <row r="187" spans="1:15" x14ac:dyDescent="0.3">
      <c r="A187" s="5" t="s">
        <v>248</v>
      </c>
      <c r="B187" s="5" t="s">
        <v>249</v>
      </c>
      <c r="C187" s="5" t="s">
        <v>257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</row>
    <row r="188" spans="1:15" x14ac:dyDescent="0.3">
      <c r="A188" s="5" t="s">
        <v>248</v>
      </c>
      <c r="B188" s="5" t="s">
        <v>249</v>
      </c>
      <c r="C188" s="5" t="s">
        <v>36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0.5</v>
      </c>
    </row>
    <row r="189" spans="1:15" x14ac:dyDescent="0.3">
      <c r="A189" s="5" t="s">
        <v>248</v>
      </c>
      <c r="B189" s="5" t="s">
        <v>258</v>
      </c>
      <c r="C189" s="5" t="s">
        <v>259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0.66666666666666696</v>
      </c>
    </row>
    <row r="190" spans="1:15" x14ac:dyDescent="0.3">
      <c r="A190" s="5" t="s">
        <v>248</v>
      </c>
      <c r="B190" s="5" t="s">
        <v>260</v>
      </c>
      <c r="C190" s="5" t="s">
        <v>268</v>
      </c>
      <c r="D190" s="5">
        <v>16</v>
      </c>
      <c r="E190" s="5">
        <v>17</v>
      </c>
      <c r="F190" s="5">
        <v>14</v>
      </c>
      <c r="G190" s="5">
        <v>3</v>
      </c>
      <c r="H190" s="5">
        <v>0</v>
      </c>
      <c r="I190" s="5">
        <v>0</v>
      </c>
      <c r="J190" s="5">
        <v>0</v>
      </c>
      <c r="K190" s="5">
        <v>13</v>
      </c>
      <c r="L190" s="5">
        <v>1</v>
      </c>
      <c r="M190" s="5">
        <v>14</v>
      </c>
      <c r="N190" s="5">
        <v>0.76041666666666696</v>
      </c>
      <c r="O190" s="5">
        <v>6.25E-2</v>
      </c>
    </row>
    <row r="191" spans="1:15" x14ac:dyDescent="0.3">
      <c r="A191" s="5" t="s">
        <v>248</v>
      </c>
      <c r="B191" s="5" t="s">
        <v>260</v>
      </c>
      <c r="C191" s="5" t="s">
        <v>269</v>
      </c>
      <c r="D191" s="5">
        <v>5</v>
      </c>
      <c r="E191" s="5">
        <v>5</v>
      </c>
      <c r="F191" s="5">
        <v>1</v>
      </c>
      <c r="G191" s="5">
        <v>4</v>
      </c>
      <c r="H191" s="5">
        <v>0</v>
      </c>
      <c r="I191" s="5">
        <v>0</v>
      </c>
      <c r="J191" s="5">
        <v>0</v>
      </c>
      <c r="K191" s="5">
        <v>0</v>
      </c>
      <c r="L191" s="5">
        <v>1</v>
      </c>
      <c r="M191" s="5">
        <v>1</v>
      </c>
      <c r="N191" s="5">
        <v>0</v>
      </c>
      <c r="O191" s="5">
        <v>0.418604651162791</v>
      </c>
    </row>
    <row r="192" spans="1:15" x14ac:dyDescent="0.3">
      <c r="A192" s="5" t="s">
        <v>248</v>
      </c>
      <c r="B192" s="5" t="s">
        <v>260</v>
      </c>
      <c r="C192" s="5" t="s">
        <v>366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</row>
    <row r="193" spans="1:15" x14ac:dyDescent="0.3">
      <c r="A193" s="5" t="s">
        <v>248</v>
      </c>
      <c r="B193" s="5" t="s">
        <v>260</v>
      </c>
      <c r="C193" s="5" t="s">
        <v>261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0.57333333333333303</v>
      </c>
      <c r="O193" s="5">
        <v>1.3333333333333299E-2</v>
      </c>
    </row>
    <row r="194" spans="1:15" x14ac:dyDescent="0.3">
      <c r="A194" s="5" t="s">
        <v>248</v>
      </c>
      <c r="B194" s="5" t="s">
        <v>260</v>
      </c>
      <c r="C194" s="5" t="s">
        <v>263</v>
      </c>
      <c r="D194" s="5">
        <v>0</v>
      </c>
      <c r="E194" s="5">
        <v>10</v>
      </c>
      <c r="F194" s="5">
        <v>0</v>
      </c>
      <c r="G194" s="5">
        <v>0</v>
      </c>
      <c r="H194" s="5">
        <v>10</v>
      </c>
      <c r="I194" s="5">
        <v>10</v>
      </c>
      <c r="J194" s="5">
        <v>0</v>
      </c>
      <c r="K194" s="5">
        <v>0</v>
      </c>
      <c r="L194" s="5">
        <v>0</v>
      </c>
      <c r="M194" s="5">
        <v>10</v>
      </c>
      <c r="N194" s="5">
        <v>1</v>
      </c>
      <c r="O194" s="5">
        <v>0</v>
      </c>
    </row>
    <row r="195" spans="1:15" x14ac:dyDescent="0.3">
      <c r="A195" s="5" t="s">
        <v>248</v>
      </c>
      <c r="B195" s="5" t="s">
        <v>260</v>
      </c>
      <c r="C195" s="5" t="s">
        <v>264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0.42857142857142899</v>
      </c>
      <c r="O195" s="5">
        <v>0.28571428571428598</v>
      </c>
    </row>
    <row r="196" spans="1:15" x14ac:dyDescent="0.3">
      <c r="A196" s="5" t="s">
        <v>248</v>
      </c>
      <c r="B196" s="5" t="s">
        <v>260</v>
      </c>
      <c r="C196" s="5" t="s">
        <v>265</v>
      </c>
      <c r="D196" s="5">
        <v>0</v>
      </c>
      <c r="E196" s="5">
        <v>8</v>
      </c>
      <c r="F196" s="5">
        <v>0</v>
      </c>
      <c r="G196" s="5">
        <v>0</v>
      </c>
      <c r="H196" s="5">
        <v>8</v>
      </c>
      <c r="I196" s="5">
        <v>8</v>
      </c>
      <c r="J196" s="5">
        <v>0</v>
      </c>
      <c r="K196" s="5">
        <v>0</v>
      </c>
      <c r="L196" s="5">
        <v>0</v>
      </c>
      <c r="M196" s="5">
        <v>8</v>
      </c>
      <c r="N196" s="5">
        <v>0.89473684210526305</v>
      </c>
      <c r="O196" s="5">
        <v>5.2631578947368397E-2</v>
      </c>
    </row>
    <row r="197" spans="1:15" x14ac:dyDescent="0.3">
      <c r="A197" s="5" t="s">
        <v>248</v>
      </c>
      <c r="B197" s="5" t="s">
        <v>260</v>
      </c>
      <c r="C197" s="5" t="s">
        <v>266</v>
      </c>
      <c r="D197" s="5">
        <v>27</v>
      </c>
      <c r="E197" s="5">
        <v>69</v>
      </c>
      <c r="F197" s="5">
        <v>53</v>
      </c>
      <c r="G197" s="5">
        <v>4</v>
      </c>
      <c r="H197" s="5">
        <v>12</v>
      </c>
      <c r="I197" s="5">
        <v>11</v>
      </c>
      <c r="J197" s="5">
        <v>1</v>
      </c>
      <c r="K197" s="5">
        <v>52</v>
      </c>
      <c r="L197" s="5">
        <v>1</v>
      </c>
      <c r="M197" s="5">
        <v>65</v>
      </c>
      <c r="N197" s="5">
        <v>0.12676056338028199</v>
      </c>
      <c r="O197" s="5">
        <v>6.1032863849765299E-2</v>
      </c>
    </row>
    <row r="198" spans="1:15" x14ac:dyDescent="0.3">
      <c r="A198" s="5" t="s">
        <v>248</v>
      </c>
      <c r="B198" s="5" t="s">
        <v>260</v>
      </c>
      <c r="C198" s="5" t="s">
        <v>270</v>
      </c>
      <c r="D198" s="5">
        <v>62</v>
      </c>
      <c r="E198" s="5">
        <v>71</v>
      </c>
      <c r="F198" s="5">
        <v>20</v>
      </c>
      <c r="G198" s="5">
        <v>50</v>
      </c>
      <c r="H198" s="5">
        <v>1</v>
      </c>
      <c r="I198" s="5">
        <v>0</v>
      </c>
      <c r="J198" s="5">
        <v>1</v>
      </c>
      <c r="K198" s="5">
        <v>5</v>
      </c>
      <c r="L198" s="5">
        <v>15</v>
      </c>
      <c r="M198" s="5">
        <v>21</v>
      </c>
      <c r="N198" s="5">
        <v>0</v>
      </c>
      <c r="O198" s="5">
        <v>0.42134831460674199</v>
      </c>
    </row>
    <row r="199" spans="1:15" x14ac:dyDescent="0.3">
      <c r="A199" s="5" t="s">
        <v>248</v>
      </c>
      <c r="B199" s="5" t="s">
        <v>260</v>
      </c>
      <c r="C199" s="5" t="s">
        <v>262</v>
      </c>
      <c r="D199" s="5">
        <v>1</v>
      </c>
      <c r="E199" s="5">
        <v>18</v>
      </c>
      <c r="F199" s="5">
        <v>0</v>
      </c>
      <c r="G199" s="5">
        <v>3</v>
      </c>
      <c r="H199" s="5">
        <v>15</v>
      </c>
      <c r="I199" s="5">
        <v>15</v>
      </c>
      <c r="J199" s="5">
        <v>0</v>
      </c>
      <c r="K199" s="5">
        <v>0</v>
      </c>
      <c r="L199" s="5">
        <v>0</v>
      </c>
      <c r="M199" s="5">
        <v>15</v>
      </c>
      <c r="N199" s="5">
        <v>0.50314465408804998</v>
      </c>
      <c r="O199" s="5">
        <v>7.5471698113207503E-2</v>
      </c>
    </row>
    <row r="200" spans="1:15" x14ac:dyDescent="0.3">
      <c r="A200" s="5" t="s">
        <v>248</v>
      </c>
      <c r="B200" s="5" t="s">
        <v>260</v>
      </c>
      <c r="C200" s="5" t="s">
        <v>271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0.83333333333333304</v>
      </c>
    </row>
    <row r="201" spans="1:15" x14ac:dyDescent="0.3">
      <c r="A201" s="5" t="s">
        <v>248</v>
      </c>
      <c r="B201" s="5" t="s">
        <v>260</v>
      </c>
      <c r="C201" s="5" t="s">
        <v>367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</row>
    <row r="202" spans="1:15" x14ac:dyDescent="0.3">
      <c r="A202" s="5" t="s">
        <v>248</v>
      </c>
      <c r="B202" s="5" t="s">
        <v>260</v>
      </c>
      <c r="C202" s="5" t="s">
        <v>267</v>
      </c>
      <c r="D202" s="5">
        <v>19</v>
      </c>
      <c r="E202" s="5">
        <v>19</v>
      </c>
      <c r="F202" s="5">
        <v>7</v>
      </c>
      <c r="G202" s="5">
        <v>10</v>
      </c>
      <c r="H202" s="5">
        <v>2</v>
      </c>
      <c r="I202" s="5">
        <v>1</v>
      </c>
      <c r="J202" s="5">
        <v>1</v>
      </c>
      <c r="K202" s="5">
        <v>7</v>
      </c>
      <c r="L202" s="5">
        <v>0</v>
      </c>
      <c r="M202" s="5">
        <v>9</v>
      </c>
      <c r="N202" s="5">
        <v>0.05</v>
      </c>
      <c r="O202" s="5">
        <v>0.55000000000000004</v>
      </c>
    </row>
    <row r="203" spans="1:15" x14ac:dyDescent="0.3">
      <c r="A203" s="5" t="s">
        <v>248</v>
      </c>
      <c r="B203" s="5" t="s">
        <v>260</v>
      </c>
      <c r="C203" s="5" t="s">
        <v>272</v>
      </c>
      <c r="D203" s="5">
        <v>6</v>
      </c>
      <c r="E203" s="5">
        <v>6</v>
      </c>
      <c r="F203" s="5">
        <v>1</v>
      </c>
      <c r="G203" s="5">
        <v>5</v>
      </c>
      <c r="H203" s="5">
        <v>0</v>
      </c>
      <c r="I203" s="5">
        <v>0</v>
      </c>
      <c r="J203" s="5">
        <v>0</v>
      </c>
      <c r="K203" s="5">
        <v>0</v>
      </c>
      <c r="L203" s="5">
        <v>1</v>
      </c>
      <c r="M203" s="5">
        <v>1</v>
      </c>
      <c r="N203" s="5">
        <v>0</v>
      </c>
      <c r="O203" s="5">
        <v>0.42857142857142899</v>
      </c>
    </row>
    <row r="204" spans="1:15" x14ac:dyDescent="0.3">
      <c r="A204" s="5" t="s">
        <v>248</v>
      </c>
      <c r="B204" s="5" t="s">
        <v>273</v>
      </c>
      <c r="C204" s="5" t="s">
        <v>36</v>
      </c>
      <c r="D204" s="5">
        <v>0</v>
      </c>
      <c r="E204" s="5">
        <v>1</v>
      </c>
      <c r="F204" s="5">
        <v>1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1</v>
      </c>
      <c r="M204" s="5">
        <v>1</v>
      </c>
      <c r="N204" s="5">
        <v>0</v>
      </c>
      <c r="O204" s="5">
        <v>0.44202898550724601</v>
      </c>
    </row>
    <row r="205" spans="1:15" x14ac:dyDescent="0.3">
      <c r="A205" s="5" t="s">
        <v>248</v>
      </c>
      <c r="B205" s="5" t="s">
        <v>278</v>
      </c>
      <c r="C205" s="5" t="s">
        <v>280</v>
      </c>
      <c r="D205" s="5">
        <v>24</v>
      </c>
      <c r="E205" s="5">
        <v>47</v>
      </c>
      <c r="F205" s="5">
        <v>39</v>
      </c>
      <c r="G205" s="5">
        <v>2</v>
      </c>
      <c r="H205" s="5">
        <v>6</v>
      </c>
      <c r="I205" s="5">
        <v>6</v>
      </c>
      <c r="J205" s="5">
        <v>0</v>
      </c>
      <c r="K205" s="5">
        <v>39</v>
      </c>
      <c r="L205" s="5">
        <v>0</v>
      </c>
      <c r="M205" s="5">
        <v>45</v>
      </c>
      <c r="N205" s="5">
        <v>0.139240506329114</v>
      </c>
      <c r="O205" s="5">
        <v>6.3291139240506306E-2</v>
      </c>
    </row>
    <row r="206" spans="1:15" x14ac:dyDescent="0.3">
      <c r="A206" s="5" t="s">
        <v>248</v>
      </c>
      <c r="B206" s="5" t="s">
        <v>278</v>
      </c>
      <c r="C206" s="5" t="s">
        <v>282</v>
      </c>
      <c r="D206" s="5">
        <v>52</v>
      </c>
      <c r="E206" s="5">
        <v>61</v>
      </c>
      <c r="F206" s="5">
        <v>26</v>
      </c>
      <c r="G206" s="5">
        <v>35</v>
      </c>
      <c r="H206" s="5">
        <v>0</v>
      </c>
      <c r="I206" s="5">
        <v>0</v>
      </c>
      <c r="J206" s="5">
        <v>0</v>
      </c>
      <c r="K206" s="5">
        <v>15</v>
      </c>
      <c r="L206" s="5">
        <v>11</v>
      </c>
      <c r="M206" s="5">
        <v>26</v>
      </c>
      <c r="N206" s="5">
        <v>0</v>
      </c>
      <c r="O206" s="5">
        <v>0.47787610619469001</v>
      </c>
    </row>
    <row r="207" spans="1:15" x14ac:dyDescent="0.3">
      <c r="A207" s="5" t="s">
        <v>248</v>
      </c>
      <c r="B207" s="5" t="s">
        <v>278</v>
      </c>
      <c r="C207" s="5" t="s">
        <v>279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0.53333333333333299</v>
      </c>
      <c r="O207" s="5">
        <v>4.4444444444444398E-2</v>
      </c>
    </row>
    <row r="208" spans="1:15" x14ac:dyDescent="0.3">
      <c r="A208" s="5" t="s">
        <v>248</v>
      </c>
      <c r="B208" s="5" t="s">
        <v>278</v>
      </c>
      <c r="C208" s="5" t="s">
        <v>281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0.28571428571428598</v>
      </c>
    </row>
    <row r="209" spans="1:15" x14ac:dyDescent="0.3">
      <c r="A209" s="5" t="s">
        <v>248</v>
      </c>
      <c r="B209" s="5" t="s">
        <v>278</v>
      </c>
      <c r="C209" s="5" t="s">
        <v>283</v>
      </c>
      <c r="D209" s="5">
        <v>1</v>
      </c>
      <c r="E209" s="5">
        <v>1</v>
      </c>
      <c r="F209" s="5">
        <v>0</v>
      </c>
      <c r="G209" s="5">
        <v>1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0.35353535353535398</v>
      </c>
    </row>
    <row r="210" spans="1:15" x14ac:dyDescent="0.3">
      <c r="A210" s="5" t="s">
        <v>248</v>
      </c>
      <c r="B210" s="5" t="s">
        <v>284</v>
      </c>
      <c r="C210" s="5" t="s">
        <v>286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1</v>
      </c>
    </row>
    <row r="211" spans="1:15" x14ac:dyDescent="0.3">
      <c r="A211" s="5" t="s">
        <v>248</v>
      </c>
      <c r="B211" s="5" t="s">
        <v>284</v>
      </c>
      <c r="C211" s="5" t="s">
        <v>285</v>
      </c>
      <c r="D211" s="5">
        <v>144</v>
      </c>
      <c r="E211" s="5">
        <v>426</v>
      </c>
      <c r="F211" s="5">
        <v>247</v>
      </c>
      <c r="G211" s="5">
        <v>26</v>
      </c>
      <c r="H211" s="5">
        <v>153</v>
      </c>
      <c r="I211" s="5">
        <v>151</v>
      </c>
      <c r="J211" s="5">
        <v>2</v>
      </c>
      <c r="K211" s="5">
        <v>237</v>
      </c>
      <c r="L211" s="5">
        <v>10</v>
      </c>
      <c r="M211" s="5">
        <v>400</v>
      </c>
      <c r="N211" s="5">
        <v>0.282683769116922</v>
      </c>
      <c r="O211" s="5">
        <v>7.1534287123828297E-2</v>
      </c>
    </row>
    <row r="212" spans="1:15" x14ac:dyDescent="0.3">
      <c r="A212" s="5" t="s">
        <v>248</v>
      </c>
      <c r="B212" s="5" t="s">
        <v>284</v>
      </c>
      <c r="C212" s="5" t="s">
        <v>254</v>
      </c>
      <c r="D212" s="5">
        <v>267</v>
      </c>
      <c r="E212" s="5">
        <v>313</v>
      </c>
      <c r="F212" s="5">
        <v>116</v>
      </c>
      <c r="G212" s="5">
        <v>197</v>
      </c>
      <c r="H212" s="5">
        <v>0</v>
      </c>
      <c r="I212" s="5">
        <v>0</v>
      </c>
      <c r="J212" s="5">
        <v>0</v>
      </c>
      <c r="K212" s="5">
        <v>44</v>
      </c>
      <c r="L212" s="5">
        <v>72</v>
      </c>
      <c r="M212" s="5">
        <v>116</v>
      </c>
      <c r="N212" s="5">
        <v>0</v>
      </c>
      <c r="O212" s="5">
        <v>0.41028708133971298</v>
      </c>
    </row>
    <row r="213" spans="1:15" x14ac:dyDescent="0.3">
      <c r="A213" s="5" t="s">
        <v>287</v>
      </c>
      <c r="B213" s="5" t="s">
        <v>287</v>
      </c>
      <c r="C213" s="5" t="s">
        <v>288</v>
      </c>
      <c r="D213" s="5">
        <v>1</v>
      </c>
      <c r="E213" s="5">
        <v>4</v>
      </c>
      <c r="F213" s="5">
        <v>0</v>
      </c>
      <c r="G213" s="5">
        <v>2</v>
      </c>
      <c r="H213" s="5">
        <v>2</v>
      </c>
      <c r="I213" s="5">
        <v>2</v>
      </c>
      <c r="J213" s="5">
        <v>0</v>
      </c>
      <c r="K213" s="5">
        <v>0</v>
      </c>
      <c r="L213" s="5">
        <v>0</v>
      </c>
      <c r="M213" s="5">
        <v>2</v>
      </c>
      <c r="N213" s="5">
        <v>0.3</v>
      </c>
      <c r="O213" s="5">
        <v>0.3</v>
      </c>
    </row>
    <row r="214" spans="1:15" x14ac:dyDescent="0.3">
      <c r="A214" s="5" t="s">
        <v>287</v>
      </c>
      <c r="B214" s="5" t="s">
        <v>287</v>
      </c>
      <c r="C214" s="5" t="s">
        <v>289</v>
      </c>
      <c r="D214" s="5">
        <v>4</v>
      </c>
      <c r="E214" s="5">
        <v>5</v>
      </c>
      <c r="F214" s="5">
        <v>0</v>
      </c>
      <c r="G214" s="5">
        <v>4</v>
      </c>
      <c r="H214" s="5">
        <v>1</v>
      </c>
      <c r="I214" s="5">
        <v>1</v>
      </c>
      <c r="J214" s="5">
        <v>0</v>
      </c>
      <c r="K214" s="5">
        <v>0</v>
      </c>
      <c r="L214" s="5">
        <v>0</v>
      </c>
      <c r="M214" s="5">
        <v>1</v>
      </c>
      <c r="N214" s="5">
        <v>0.29411764705882398</v>
      </c>
      <c r="O214" s="5">
        <v>0.35294117647058798</v>
      </c>
    </row>
    <row r="215" spans="1:15" x14ac:dyDescent="0.3">
      <c r="A215" s="5" t="s">
        <v>287</v>
      </c>
      <c r="B215" s="5" t="s">
        <v>287</v>
      </c>
      <c r="C215" s="5" t="s">
        <v>290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1</v>
      </c>
    </row>
    <row r="216" spans="1:15" x14ac:dyDescent="0.3">
      <c r="A216" s="5" t="s">
        <v>368</v>
      </c>
      <c r="B216" s="5" t="s">
        <v>203</v>
      </c>
      <c r="C216" s="5" t="s">
        <v>204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1</v>
      </c>
    </row>
    <row r="217" spans="1:15" x14ac:dyDescent="0.3">
      <c r="A217" s="5" t="s">
        <v>368</v>
      </c>
      <c r="B217" s="5" t="s">
        <v>274</v>
      </c>
      <c r="C217" s="5" t="s">
        <v>369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</row>
    <row r="218" spans="1:15" x14ac:dyDescent="0.3">
      <c r="A218" s="5" t="s">
        <v>368</v>
      </c>
      <c r="B218" s="5" t="s">
        <v>274</v>
      </c>
      <c r="C218" s="5" t="s">
        <v>370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</row>
    <row r="219" spans="1:15" x14ac:dyDescent="0.3">
      <c r="A219" s="5" t="s">
        <v>368</v>
      </c>
      <c r="B219" s="5" t="s">
        <v>274</v>
      </c>
      <c r="C219" s="5" t="s">
        <v>275</v>
      </c>
      <c r="D219" s="5">
        <v>32</v>
      </c>
      <c r="E219" s="5">
        <v>77</v>
      </c>
      <c r="F219" s="5">
        <v>48</v>
      </c>
      <c r="G219" s="5">
        <v>11</v>
      </c>
      <c r="H219" s="5">
        <v>18</v>
      </c>
      <c r="I219" s="5">
        <v>17</v>
      </c>
      <c r="J219" s="5">
        <v>1</v>
      </c>
      <c r="K219" s="5">
        <v>48</v>
      </c>
      <c r="L219" s="5">
        <v>0</v>
      </c>
      <c r="M219" s="5">
        <v>66</v>
      </c>
      <c r="N219" s="5">
        <v>0.18918918918918901</v>
      </c>
      <c r="O219" s="5">
        <v>0.17255717255717301</v>
      </c>
    </row>
    <row r="220" spans="1:15" x14ac:dyDescent="0.3">
      <c r="A220" s="5" t="s">
        <v>368</v>
      </c>
      <c r="B220" s="5" t="s">
        <v>276</v>
      </c>
      <c r="C220" s="5" t="s">
        <v>277</v>
      </c>
      <c r="D220" s="5">
        <v>3</v>
      </c>
      <c r="E220" s="5">
        <v>92</v>
      </c>
      <c r="F220" s="5">
        <v>33</v>
      </c>
      <c r="G220" s="5">
        <v>8</v>
      </c>
      <c r="H220" s="5">
        <v>51</v>
      </c>
      <c r="I220" s="5">
        <v>51</v>
      </c>
      <c r="J220" s="5">
        <v>0</v>
      </c>
      <c r="K220" s="5">
        <v>33</v>
      </c>
      <c r="L220" s="5">
        <v>0</v>
      </c>
      <c r="M220" s="5">
        <v>84</v>
      </c>
      <c r="N220" s="5">
        <v>0.36521739130434799</v>
      </c>
      <c r="O220" s="5">
        <v>9.0434782608695696E-2</v>
      </c>
    </row>
    <row r="221" spans="1:15" x14ac:dyDescent="0.3">
      <c r="A221" s="5" t="s">
        <v>368</v>
      </c>
      <c r="B221" s="5" t="s">
        <v>276</v>
      </c>
      <c r="C221" s="5" t="s">
        <v>371</v>
      </c>
      <c r="D221" s="5">
        <v>85</v>
      </c>
      <c r="E221" s="5">
        <v>135</v>
      </c>
      <c r="F221" s="5">
        <v>103</v>
      </c>
      <c r="G221" s="5">
        <v>32</v>
      </c>
      <c r="H221" s="5">
        <v>0</v>
      </c>
      <c r="I221" s="5">
        <v>0</v>
      </c>
      <c r="J221" s="5">
        <v>0</v>
      </c>
      <c r="K221" s="5">
        <v>16</v>
      </c>
      <c r="L221" s="5">
        <v>87</v>
      </c>
      <c r="M221" s="5">
        <v>103</v>
      </c>
      <c r="N221" s="5">
        <v>0</v>
      </c>
      <c r="O221" s="5">
        <v>0.25577264653641202</v>
      </c>
    </row>
    <row r="222" spans="1:15" x14ac:dyDescent="0.3">
      <c r="A222" s="5" t="s">
        <v>368</v>
      </c>
      <c r="B222" s="5" t="s">
        <v>205</v>
      </c>
      <c r="C222" s="5" t="s">
        <v>206</v>
      </c>
      <c r="D222" s="5">
        <v>0</v>
      </c>
      <c r="E222" s="5">
        <v>9</v>
      </c>
      <c r="F222" s="5">
        <v>1</v>
      </c>
      <c r="G222" s="5">
        <v>1</v>
      </c>
      <c r="H222" s="5">
        <v>7</v>
      </c>
      <c r="I222" s="5">
        <v>7</v>
      </c>
      <c r="J222" s="5">
        <v>0</v>
      </c>
      <c r="K222" s="5">
        <v>1</v>
      </c>
      <c r="L222" s="5">
        <v>0</v>
      </c>
      <c r="M222" s="5">
        <v>8</v>
      </c>
      <c r="N222" s="5">
        <v>0.330188679245283</v>
      </c>
      <c r="O222" s="5">
        <v>0.14150943396226401</v>
      </c>
    </row>
    <row r="223" spans="1:15" x14ac:dyDescent="0.3">
      <c r="A223" s="5" t="s">
        <v>368</v>
      </c>
      <c r="B223" s="5" t="s">
        <v>205</v>
      </c>
      <c r="C223" s="5" t="s">
        <v>207</v>
      </c>
      <c r="D223" s="5">
        <v>18</v>
      </c>
      <c r="E223" s="5">
        <v>47</v>
      </c>
      <c r="F223" s="5">
        <v>22</v>
      </c>
      <c r="G223" s="5">
        <v>4</v>
      </c>
      <c r="H223" s="5">
        <v>21</v>
      </c>
      <c r="I223" s="5">
        <v>21</v>
      </c>
      <c r="J223" s="5">
        <v>0</v>
      </c>
      <c r="K223" s="5">
        <v>18</v>
      </c>
      <c r="L223" s="5">
        <v>4</v>
      </c>
      <c r="M223" s="5">
        <v>43</v>
      </c>
      <c r="N223" s="5">
        <v>0.37096774193548399</v>
      </c>
      <c r="O223" s="5">
        <v>0.110215053763441</v>
      </c>
    </row>
    <row r="224" spans="1:15" x14ac:dyDescent="0.3">
      <c r="A224" s="5" t="s">
        <v>368</v>
      </c>
      <c r="B224" s="5" t="s">
        <v>205</v>
      </c>
      <c r="C224" s="5" t="s">
        <v>209</v>
      </c>
      <c r="D224" s="5">
        <v>9</v>
      </c>
      <c r="E224" s="5">
        <v>11</v>
      </c>
      <c r="F224" s="5">
        <v>5</v>
      </c>
      <c r="G224" s="5">
        <v>6</v>
      </c>
      <c r="H224" s="5">
        <v>0</v>
      </c>
      <c r="I224" s="5">
        <v>0</v>
      </c>
      <c r="J224" s="5">
        <v>0</v>
      </c>
      <c r="K224" s="5">
        <v>1</v>
      </c>
      <c r="L224" s="5">
        <v>4</v>
      </c>
      <c r="M224" s="5">
        <v>5</v>
      </c>
      <c r="N224" s="5">
        <v>0</v>
      </c>
      <c r="O224" s="5">
        <v>0.39743589743589702</v>
      </c>
    </row>
    <row r="225" spans="1:15" x14ac:dyDescent="0.3">
      <c r="A225" s="5" t="s">
        <v>368</v>
      </c>
      <c r="B225" s="5" t="s">
        <v>205</v>
      </c>
      <c r="C225" s="5" t="s">
        <v>372</v>
      </c>
      <c r="D225" s="5">
        <v>68</v>
      </c>
      <c r="E225" s="5">
        <v>137</v>
      </c>
      <c r="F225" s="5">
        <v>74</v>
      </c>
      <c r="G225" s="5">
        <v>28</v>
      </c>
      <c r="H225" s="5">
        <v>35</v>
      </c>
      <c r="I225" s="5">
        <v>0</v>
      </c>
      <c r="J225" s="5">
        <v>35</v>
      </c>
      <c r="K225" s="5">
        <v>68</v>
      </c>
      <c r="L225" s="5">
        <v>6</v>
      </c>
      <c r="M225" s="5">
        <v>109</v>
      </c>
      <c r="N225" s="5">
        <v>0</v>
      </c>
      <c r="O225" s="5">
        <v>0.22853957636566299</v>
      </c>
    </row>
    <row r="226" spans="1:15" x14ac:dyDescent="0.3">
      <c r="A226" s="5" t="s">
        <v>368</v>
      </c>
      <c r="B226" s="5" t="s">
        <v>205</v>
      </c>
      <c r="C226" s="5" t="s">
        <v>373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</row>
    <row r="227" spans="1:15" x14ac:dyDescent="0.3">
      <c r="A227" s="5" t="s">
        <v>368</v>
      </c>
      <c r="B227" s="5" t="s">
        <v>205</v>
      </c>
      <c r="C227" s="5" t="s">
        <v>374</v>
      </c>
      <c r="D227" s="5">
        <v>1</v>
      </c>
      <c r="E227" s="5">
        <v>13</v>
      </c>
      <c r="F227" s="5">
        <v>6</v>
      </c>
      <c r="G227" s="5">
        <v>0</v>
      </c>
      <c r="H227" s="5">
        <v>7</v>
      </c>
      <c r="I227" s="5">
        <v>0</v>
      </c>
      <c r="J227" s="5">
        <v>7</v>
      </c>
      <c r="K227" s="5">
        <v>6</v>
      </c>
      <c r="L227" s="5">
        <v>0</v>
      </c>
      <c r="M227" s="5">
        <v>13</v>
      </c>
      <c r="N227" s="5">
        <v>0</v>
      </c>
      <c r="O227" s="5">
        <v>0.18918918918918901</v>
      </c>
    </row>
    <row r="228" spans="1:15" x14ac:dyDescent="0.3">
      <c r="A228" s="5" t="s">
        <v>368</v>
      </c>
      <c r="B228" s="5" t="s">
        <v>205</v>
      </c>
      <c r="C228" s="5" t="s">
        <v>375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</row>
    <row r="229" spans="1:15" x14ac:dyDescent="0.3">
      <c r="A229" s="5" t="s">
        <v>368</v>
      </c>
      <c r="B229" s="5" t="s">
        <v>205</v>
      </c>
      <c r="C229" s="5" t="s">
        <v>208</v>
      </c>
      <c r="D229" s="5">
        <v>0</v>
      </c>
      <c r="E229" s="5">
        <v>5</v>
      </c>
      <c r="F229" s="5">
        <v>2</v>
      </c>
      <c r="G229" s="5">
        <v>1</v>
      </c>
      <c r="H229" s="5">
        <v>2</v>
      </c>
      <c r="I229" s="5">
        <v>2</v>
      </c>
      <c r="J229" s="5">
        <v>0</v>
      </c>
      <c r="K229" s="5">
        <v>2</v>
      </c>
      <c r="L229" s="5">
        <v>0</v>
      </c>
      <c r="M229" s="5">
        <v>4</v>
      </c>
      <c r="N229" s="5">
        <v>0.27536231884057999</v>
      </c>
      <c r="O229" s="5">
        <v>0.173913043478261</v>
      </c>
    </row>
    <row r="230" spans="1:15" x14ac:dyDescent="0.3">
      <c r="A230" s="5" t="s">
        <v>368</v>
      </c>
      <c r="B230" s="5" t="s">
        <v>376</v>
      </c>
      <c r="C230" s="5" t="s">
        <v>162</v>
      </c>
      <c r="D230" s="5">
        <v>4</v>
      </c>
      <c r="E230" s="5">
        <v>4</v>
      </c>
      <c r="F230" s="5">
        <v>3</v>
      </c>
      <c r="G230" s="5">
        <v>1</v>
      </c>
      <c r="H230" s="5">
        <v>0</v>
      </c>
      <c r="I230" s="5">
        <v>0</v>
      </c>
      <c r="J230" s="5">
        <v>0</v>
      </c>
      <c r="K230" s="5">
        <v>3</v>
      </c>
      <c r="L230" s="5">
        <v>0</v>
      </c>
      <c r="M230" s="5">
        <v>3</v>
      </c>
      <c r="N230" s="5">
        <v>0</v>
      </c>
      <c r="O230" s="5">
        <v>0.25</v>
      </c>
    </row>
    <row r="231" spans="1:15" x14ac:dyDescent="0.3">
      <c r="A231" s="5" t="s">
        <v>368</v>
      </c>
      <c r="B231" s="5" t="s">
        <v>376</v>
      </c>
      <c r="C231" s="5" t="s">
        <v>163</v>
      </c>
      <c r="D231" s="5">
        <v>5</v>
      </c>
      <c r="E231" s="5">
        <v>14</v>
      </c>
      <c r="F231" s="5">
        <v>7</v>
      </c>
      <c r="G231" s="5">
        <v>3</v>
      </c>
      <c r="H231" s="5">
        <v>4</v>
      </c>
      <c r="I231" s="5">
        <v>4</v>
      </c>
      <c r="J231" s="5">
        <v>0</v>
      </c>
      <c r="K231" s="5">
        <v>6</v>
      </c>
      <c r="L231" s="5">
        <v>1</v>
      </c>
      <c r="M231" s="5">
        <v>11</v>
      </c>
      <c r="N231" s="5">
        <v>0.12727272727272701</v>
      </c>
      <c r="O231" s="5">
        <v>0.25454545454545502</v>
      </c>
    </row>
    <row r="232" spans="1:15" x14ac:dyDescent="0.3">
      <c r="A232" s="5" t="s">
        <v>368</v>
      </c>
      <c r="B232" s="5" t="s">
        <v>376</v>
      </c>
      <c r="C232" s="5" t="s">
        <v>161</v>
      </c>
      <c r="D232" s="5">
        <v>1</v>
      </c>
      <c r="E232" s="5">
        <v>9</v>
      </c>
      <c r="F232" s="5">
        <v>3</v>
      </c>
      <c r="G232" s="5">
        <v>1</v>
      </c>
      <c r="H232" s="5">
        <v>5</v>
      </c>
      <c r="I232" s="5">
        <v>5</v>
      </c>
      <c r="J232" s="5">
        <v>0</v>
      </c>
      <c r="K232" s="5">
        <v>3</v>
      </c>
      <c r="L232" s="5">
        <v>0</v>
      </c>
      <c r="M232" s="5">
        <v>8</v>
      </c>
      <c r="N232" s="5">
        <v>0.17142857142857101</v>
      </c>
      <c r="O232" s="5">
        <v>0.17142857142857101</v>
      </c>
    </row>
    <row r="233" spans="1:15" x14ac:dyDescent="0.3">
      <c r="A233" s="5" t="s">
        <v>368</v>
      </c>
      <c r="B233" s="5" t="s">
        <v>376</v>
      </c>
      <c r="C233" s="5" t="s">
        <v>164</v>
      </c>
      <c r="D233" s="5">
        <v>8</v>
      </c>
      <c r="E233" s="5">
        <v>8</v>
      </c>
      <c r="F233" s="5">
        <v>3</v>
      </c>
      <c r="G233" s="5">
        <v>5</v>
      </c>
      <c r="H233" s="5">
        <v>0</v>
      </c>
      <c r="I233" s="5">
        <v>0</v>
      </c>
      <c r="J233" s="5">
        <v>0</v>
      </c>
      <c r="K233" s="5">
        <v>2</v>
      </c>
      <c r="L233" s="5">
        <v>1</v>
      </c>
      <c r="M233" s="5">
        <v>3</v>
      </c>
      <c r="N233" s="5">
        <v>4.7619047619047603E-2</v>
      </c>
      <c r="O233" s="5">
        <v>0.33333333333333298</v>
      </c>
    </row>
    <row r="234" spans="1:15" x14ac:dyDescent="0.3">
      <c r="A234" s="5" t="s">
        <v>368</v>
      </c>
      <c r="B234" s="5" t="s">
        <v>376</v>
      </c>
      <c r="C234" s="5" t="s">
        <v>379</v>
      </c>
      <c r="D234" s="5">
        <v>2</v>
      </c>
      <c r="E234" s="5">
        <v>2</v>
      </c>
      <c r="F234" s="5">
        <v>0</v>
      </c>
      <c r="G234" s="5">
        <v>2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0.5</v>
      </c>
    </row>
    <row r="235" spans="1:15" x14ac:dyDescent="0.3">
      <c r="A235" s="5" t="s">
        <v>368</v>
      </c>
      <c r="B235" s="5" t="s">
        <v>376</v>
      </c>
      <c r="C235" s="5" t="s">
        <v>165</v>
      </c>
      <c r="D235" s="5">
        <v>3</v>
      </c>
      <c r="E235" s="5">
        <v>7</v>
      </c>
      <c r="F235" s="5">
        <v>4</v>
      </c>
      <c r="G235" s="5">
        <v>1</v>
      </c>
      <c r="H235" s="5">
        <v>2</v>
      </c>
      <c r="I235" s="5">
        <v>2</v>
      </c>
      <c r="J235" s="5">
        <v>0</v>
      </c>
      <c r="K235" s="5">
        <v>2</v>
      </c>
      <c r="L235" s="5">
        <v>2</v>
      </c>
      <c r="M235" s="5">
        <v>6</v>
      </c>
      <c r="N235" s="5">
        <v>0.17948717948717899</v>
      </c>
      <c r="O235" s="5">
        <v>0.230769230769231</v>
      </c>
    </row>
    <row r="236" spans="1:15" x14ac:dyDescent="0.3">
      <c r="A236" s="5" t="s">
        <v>368</v>
      </c>
      <c r="B236" s="5" t="s">
        <v>376</v>
      </c>
      <c r="C236" s="5" t="s">
        <v>159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1</v>
      </c>
    </row>
    <row r="237" spans="1:15" x14ac:dyDescent="0.3">
      <c r="A237" s="5" t="s">
        <v>368</v>
      </c>
      <c r="B237" s="5" t="s">
        <v>376</v>
      </c>
      <c r="C237" s="5" t="s">
        <v>160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0.22727272727272699</v>
      </c>
    </row>
    <row r="238" spans="1:15" x14ac:dyDescent="0.3">
      <c r="A238" s="5" t="s">
        <v>368</v>
      </c>
      <c r="B238" s="5" t="s">
        <v>376</v>
      </c>
      <c r="C238" s="5" t="s">
        <v>167</v>
      </c>
      <c r="D238" s="5">
        <v>1</v>
      </c>
      <c r="E238" s="5">
        <v>1</v>
      </c>
      <c r="F238" s="5">
        <v>0</v>
      </c>
      <c r="G238" s="5">
        <v>0</v>
      </c>
      <c r="H238" s="5">
        <v>1</v>
      </c>
      <c r="I238" s="5">
        <v>1</v>
      </c>
      <c r="J238" s="5">
        <v>0</v>
      </c>
      <c r="K238" s="5">
        <v>0</v>
      </c>
      <c r="L238" s="5">
        <v>0</v>
      </c>
      <c r="M238" s="5">
        <v>1</v>
      </c>
      <c r="N238" s="5">
        <v>1</v>
      </c>
      <c r="O238" s="5">
        <v>0</v>
      </c>
    </row>
    <row r="239" spans="1:15" x14ac:dyDescent="0.3">
      <c r="A239" s="5" t="s">
        <v>368</v>
      </c>
      <c r="B239" s="5" t="s">
        <v>376</v>
      </c>
      <c r="C239" s="5" t="s">
        <v>168</v>
      </c>
      <c r="D239" s="5">
        <v>3</v>
      </c>
      <c r="E239" s="5">
        <v>4</v>
      </c>
      <c r="F239" s="5">
        <v>3</v>
      </c>
      <c r="G239" s="5">
        <v>0</v>
      </c>
      <c r="H239" s="5">
        <v>1</v>
      </c>
      <c r="I239" s="5">
        <v>1</v>
      </c>
      <c r="J239" s="5">
        <v>0</v>
      </c>
      <c r="K239" s="5">
        <v>3</v>
      </c>
      <c r="L239" s="5">
        <v>0</v>
      </c>
      <c r="M239" s="5">
        <v>4</v>
      </c>
      <c r="N239" s="5">
        <v>0.4</v>
      </c>
      <c r="O239" s="5">
        <v>0</v>
      </c>
    </row>
    <row r="240" spans="1:15" x14ac:dyDescent="0.3">
      <c r="A240" s="5" t="s">
        <v>368</v>
      </c>
      <c r="B240" s="5" t="s">
        <v>376</v>
      </c>
      <c r="C240" s="5" t="s">
        <v>169</v>
      </c>
      <c r="D240" s="5">
        <v>2</v>
      </c>
      <c r="E240" s="5">
        <v>3</v>
      </c>
      <c r="F240" s="5">
        <v>1</v>
      </c>
      <c r="G240" s="5">
        <v>0</v>
      </c>
      <c r="H240" s="5">
        <v>2</v>
      </c>
      <c r="I240" s="5">
        <v>2</v>
      </c>
      <c r="J240" s="5">
        <v>0</v>
      </c>
      <c r="K240" s="5">
        <v>1</v>
      </c>
      <c r="L240" s="5">
        <v>0</v>
      </c>
      <c r="M240" s="5">
        <v>3</v>
      </c>
      <c r="N240" s="5">
        <v>0.5</v>
      </c>
      <c r="O240" s="5">
        <v>0</v>
      </c>
    </row>
    <row r="241" spans="1:15" x14ac:dyDescent="0.3">
      <c r="A241" s="5" t="s">
        <v>368</v>
      </c>
      <c r="B241" s="5" t="s">
        <v>376</v>
      </c>
      <c r="C241" s="5" t="s">
        <v>166</v>
      </c>
      <c r="D241" s="5">
        <v>5</v>
      </c>
      <c r="E241" s="5">
        <v>6</v>
      </c>
      <c r="F241" s="5">
        <v>3</v>
      </c>
      <c r="G241" s="5">
        <v>3</v>
      </c>
      <c r="H241" s="5">
        <v>0</v>
      </c>
      <c r="I241" s="5">
        <v>0</v>
      </c>
      <c r="J241" s="5">
        <v>0</v>
      </c>
      <c r="K241" s="5">
        <v>2</v>
      </c>
      <c r="L241" s="5">
        <v>1</v>
      </c>
      <c r="M241" s="5">
        <v>3</v>
      </c>
      <c r="N241" s="5">
        <v>6.6666666666666693E-2</v>
      </c>
      <c r="O241" s="5">
        <v>0.33333333333333298</v>
      </c>
    </row>
    <row r="242" spans="1:15" x14ac:dyDescent="0.3">
      <c r="A242" s="5" t="s">
        <v>368</v>
      </c>
      <c r="B242" s="5" t="s">
        <v>376</v>
      </c>
      <c r="C242" s="5" t="s">
        <v>170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0.5</v>
      </c>
    </row>
    <row r="243" spans="1:15" x14ac:dyDescent="0.3">
      <c r="A243" s="5" t="s">
        <v>368</v>
      </c>
      <c r="B243" s="5" t="s">
        <v>376</v>
      </c>
      <c r="C243" s="5" t="s">
        <v>171</v>
      </c>
      <c r="D243" s="5">
        <v>10</v>
      </c>
      <c r="E243" s="5">
        <v>46</v>
      </c>
      <c r="F243" s="5">
        <v>35</v>
      </c>
      <c r="G243" s="5">
        <v>6</v>
      </c>
      <c r="H243" s="5">
        <v>5</v>
      </c>
      <c r="I243" s="5">
        <v>5</v>
      </c>
      <c r="J243" s="5">
        <v>0</v>
      </c>
      <c r="K243" s="5">
        <v>29</v>
      </c>
      <c r="L243" s="5">
        <v>6</v>
      </c>
      <c r="M243" s="5">
        <v>40</v>
      </c>
      <c r="N243" s="5">
        <v>0.16022099447513799</v>
      </c>
      <c r="O243" s="5">
        <v>0.143646408839779</v>
      </c>
    </row>
    <row r="244" spans="1:15" x14ac:dyDescent="0.3">
      <c r="A244" s="5" t="s">
        <v>368</v>
      </c>
      <c r="B244" s="5" t="s">
        <v>376</v>
      </c>
      <c r="C244" s="5" t="s">
        <v>172</v>
      </c>
      <c r="D244" s="5">
        <v>4</v>
      </c>
      <c r="E244" s="5">
        <v>33</v>
      </c>
      <c r="F244" s="5">
        <v>19</v>
      </c>
      <c r="G244" s="5">
        <v>3</v>
      </c>
      <c r="H244" s="5">
        <v>11</v>
      </c>
      <c r="I244" s="5">
        <v>11</v>
      </c>
      <c r="J244" s="5">
        <v>0</v>
      </c>
      <c r="K244" s="5">
        <v>15</v>
      </c>
      <c r="L244" s="5">
        <v>4</v>
      </c>
      <c r="M244" s="5">
        <v>30</v>
      </c>
      <c r="N244" s="5">
        <v>0.25882352941176501</v>
      </c>
      <c r="O244" s="5">
        <v>5.8823529411764698E-2</v>
      </c>
    </row>
    <row r="245" spans="1:15" x14ac:dyDescent="0.3">
      <c r="A245" s="5" t="s">
        <v>368</v>
      </c>
      <c r="B245" s="5" t="s">
        <v>376</v>
      </c>
      <c r="C245" s="5" t="s">
        <v>173</v>
      </c>
      <c r="D245" s="5">
        <v>1</v>
      </c>
      <c r="E245" s="5">
        <v>33</v>
      </c>
      <c r="F245" s="5">
        <v>19</v>
      </c>
      <c r="G245" s="5">
        <v>1</v>
      </c>
      <c r="H245" s="5">
        <v>13</v>
      </c>
      <c r="I245" s="5">
        <v>13</v>
      </c>
      <c r="J245" s="5">
        <v>0</v>
      </c>
      <c r="K245" s="5">
        <v>19</v>
      </c>
      <c r="L245" s="5">
        <v>0</v>
      </c>
      <c r="M245" s="5">
        <v>32</v>
      </c>
      <c r="N245" s="5">
        <v>0.28387096774193499</v>
      </c>
      <c r="O245" s="5">
        <v>5.8064516129032302E-2</v>
      </c>
    </row>
    <row r="246" spans="1:15" x14ac:dyDescent="0.3">
      <c r="A246" s="5" t="s">
        <v>368</v>
      </c>
      <c r="B246" s="5" t="s">
        <v>376</v>
      </c>
      <c r="C246" s="5" t="s">
        <v>174</v>
      </c>
      <c r="D246" s="5">
        <v>14</v>
      </c>
      <c r="E246" s="5">
        <v>74</v>
      </c>
      <c r="F246" s="5">
        <v>40</v>
      </c>
      <c r="G246" s="5">
        <v>7</v>
      </c>
      <c r="H246" s="5">
        <v>27</v>
      </c>
      <c r="I246" s="5">
        <v>27</v>
      </c>
      <c r="J246" s="5">
        <v>0</v>
      </c>
      <c r="K246" s="5">
        <v>37</v>
      </c>
      <c r="L246" s="5">
        <v>3</v>
      </c>
      <c r="M246" s="5">
        <v>67</v>
      </c>
      <c r="N246" s="5">
        <v>0.31642512077294699</v>
      </c>
      <c r="O246" s="5">
        <v>9.4202898550724598E-2</v>
      </c>
    </row>
    <row r="247" spans="1:15" x14ac:dyDescent="0.3">
      <c r="A247" s="5" t="s">
        <v>368</v>
      </c>
      <c r="B247" s="5" t="s">
        <v>376</v>
      </c>
      <c r="C247" s="5" t="s">
        <v>176</v>
      </c>
      <c r="D247" s="5">
        <v>2</v>
      </c>
      <c r="E247" s="5">
        <v>4</v>
      </c>
      <c r="F247" s="5">
        <v>3</v>
      </c>
      <c r="G247" s="5">
        <v>0</v>
      </c>
      <c r="H247" s="5">
        <v>1</v>
      </c>
      <c r="I247" s="5">
        <v>1</v>
      </c>
      <c r="J247" s="5">
        <v>0</v>
      </c>
      <c r="K247" s="5">
        <v>3</v>
      </c>
      <c r="L247" s="5">
        <v>0</v>
      </c>
      <c r="M247" s="5">
        <v>4</v>
      </c>
      <c r="N247" s="5">
        <v>0.292682926829268</v>
      </c>
      <c r="O247" s="5">
        <v>0.146341463414634</v>
      </c>
    </row>
    <row r="248" spans="1:15" x14ac:dyDescent="0.3">
      <c r="A248" s="5" t="s">
        <v>368</v>
      </c>
      <c r="B248" s="5" t="s">
        <v>376</v>
      </c>
      <c r="C248" s="5" t="s">
        <v>177</v>
      </c>
      <c r="D248" s="5">
        <v>2</v>
      </c>
      <c r="E248" s="5">
        <v>11</v>
      </c>
      <c r="F248" s="5">
        <v>9</v>
      </c>
      <c r="G248" s="5">
        <v>0</v>
      </c>
      <c r="H248" s="5">
        <v>2</v>
      </c>
      <c r="I248" s="5">
        <v>2</v>
      </c>
      <c r="J248" s="5">
        <v>0</v>
      </c>
      <c r="K248" s="5">
        <v>9</v>
      </c>
      <c r="L248" s="5">
        <v>0</v>
      </c>
      <c r="M248" s="5">
        <v>11</v>
      </c>
      <c r="N248" s="5">
        <v>0.3</v>
      </c>
      <c r="O248" s="5">
        <v>7.1428571428571397E-2</v>
      </c>
    </row>
    <row r="249" spans="1:15" x14ac:dyDescent="0.3">
      <c r="A249" s="5" t="s">
        <v>368</v>
      </c>
      <c r="B249" s="5" t="s">
        <v>376</v>
      </c>
      <c r="C249" s="5" t="s">
        <v>175</v>
      </c>
      <c r="D249" s="5">
        <v>122</v>
      </c>
      <c r="E249" s="5">
        <v>254</v>
      </c>
      <c r="F249" s="5">
        <v>188</v>
      </c>
      <c r="G249" s="5">
        <v>51</v>
      </c>
      <c r="H249" s="5">
        <v>15</v>
      </c>
      <c r="I249" s="5">
        <v>15</v>
      </c>
      <c r="J249" s="5">
        <v>0</v>
      </c>
      <c r="K249" s="5">
        <v>159</v>
      </c>
      <c r="L249" s="5">
        <v>29</v>
      </c>
      <c r="M249" s="5">
        <v>203</v>
      </c>
      <c r="N249" s="5">
        <v>3.4482758620689703E-2</v>
      </c>
      <c r="O249" s="5">
        <v>0.205172413793103</v>
      </c>
    </row>
    <row r="250" spans="1:15" x14ac:dyDescent="0.3">
      <c r="A250" s="5" t="s">
        <v>368</v>
      </c>
      <c r="B250" s="5" t="s">
        <v>376</v>
      </c>
      <c r="C250" s="5" t="s">
        <v>380</v>
      </c>
      <c r="D250" s="5">
        <v>2</v>
      </c>
      <c r="E250" s="5">
        <v>4</v>
      </c>
      <c r="F250" s="5">
        <v>3</v>
      </c>
      <c r="G250" s="5">
        <v>1</v>
      </c>
      <c r="H250" s="5">
        <v>0</v>
      </c>
      <c r="I250" s="5">
        <v>0</v>
      </c>
      <c r="J250" s="5">
        <v>0</v>
      </c>
      <c r="K250" s="5">
        <v>3</v>
      </c>
      <c r="L250" s="5">
        <v>0</v>
      </c>
      <c r="M250" s="5">
        <v>3</v>
      </c>
      <c r="N250" s="5">
        <v>0</v>
      </c>
      <c r="O250" s="5">
        <v>0.56000000000000005</v>
      </c>
    </row>
    <row r="251" spans="1:15" x14ac:dyDescent="0.3">
      <c r="A251" s="5" t="s">
        <v>368</v>
      </c>
      <c r="B251" s="5" t="s">
        <v>376</v>
      </c>
      <c r="C251" s="5" t="s">
        <v>178</v>
      </c>
      <c r="D251" s="5">
        <v>0</v>
      </c>
      <c r="E251" s="5">
        <v>1</v>
      </c>
      <c r="F251" s="5">
        <v>1</v>
      </c>
      <c r="G251" s="5">
        <v>0</v>
      </c>
      <c r="H251" s="5">
        <v>0</v>
      </c>
      <c r="I251" s="5">
        <v>0</v>
      </c>
      <c r="J251" s="5">
        <v>0</v>
      </c>
      <c r="K251" s="5">
        <v>1</v>
      </c>
      <c r="L251" s="5">
        <v>0</v>
      </c>
      <c r="M251" s="5">
        <v>1</v>
      </c>
      <c r="N251" s="5">
        <v>0.18181818181818199</v>
      </c>
      <c r="O251" s="5">
        <v>0.27272727272727298</v>
      </c>
    </row>
    <row r="252" spans="1:15" x14ac:dyDescent="0.3">
      <c r="A252" s="5" t="s">
        <v>368</v>
      </c>
      <c r="B252" s="5" t="s">
        <v>376</v>
      </c>
      <c r="C252" s="5" t="s">
        <v>179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0.3</v>
      </c>
      <c r="O252" s="5">
        <v>0.1</v>
      </c>
    </row>
    <row r="253" spans="1:15" x14ac:dyDescent="0.3">
      <c r="A253" s="5" t="s">
        <v>368</v>
      </c>
      <c r="B253" s="5" t="s">
        <v>376</v>
      </c>
      <c r="C253" s="5" t="s">
        <v>180</v>
      </c>
      <c r="D253" s="5">
        <v>5</v>
      </c>
      <c r="E253" s="5">
        <v>12</v>
      </c>
      <c r="F253" s="5">
        <v>4</v>
      </c>
      <c r="G253" s="5">
        <v>3</v>
      </c>
      <c r="H253" s="5">
        <v>5</v>
      </c>
      <c r="I253" s="5">
        <v>4</v>
      </c>
      <c r="J253" s="5">
        <v>1</v>
      </c>
      <c r="K253" s="5">
        <v>1</v>
      </c>
      <c r="L253" s="5">
        <v>3</v>
      </c>
      <c r="M253" s="5">
        <v>9</v>
      </c>
      <c r="N253" s="5">
        <v>0.28571428571428598</v>
      </c>
      <c r="O253" s="5">
        <v>0.160714285714286</v>
      </c>
    </row>
    <row r="254" spans="1:15" x14ac:dyDescent="0.3">
      <c r="A254" s="5" t="s">
        <v>368</v>
      </c>
      <c r="B254" s="5" t="s">
        <v>376</v>
      </c>
      <c r="C254" s="5" t="s">
        <v>182</v>
      </c>
      <c r="D254" s="5">
        <v>2</v>
      </c>
      <c r="E254" s="5">
        <v>11</v>
      </c>
      <c r="F254" s="5">
        <v>8</v>
      </c>
      <c r="G254" s="5">
        <v>0</v>
      </c>
      <c r="H254" s="5">
        <v>3</v>
      </c>
      <c r="I254" s="5">
        <v>3</v>
      </c>
      <c r="J254" s="5">
        <v>0</v>
      </c>
      <c r="K254" s="5">
        <v>7</v>
      </c>
      <c r="L254" s="5">
        <v>1</v>
      </c>
      <c r="M254" s="5">
        <v>11</v>
      </c>
      <c r="N254" s="5">
        <v>0.2</v>
      </c>
      <c r="O254" s="5">
        <v>0.2</v>
      </c>
    </row>
    <row r="255" spans="1:15" x14ac:dyDescent="0.3">
      <c r="A255" s="5" t="s">
        <v>368</v>
      </c>
      <c r="B255" s="5" t="s">
        <v>376</v>
      </c>
      <c r="C255" s="5" t="s">
        <v>181</v>
      </c>
      <c r="D255" s="5">
        <v>18</v>
      </c>
      <c r="E255" s="5">
        <v>23</v>
      </c>
      <c r="F255" s="5">
        <v>17</v>
      </c>
      <c r="G255" s="5">
        <v>6</v>
      </c>
      <c r="H255" s="5">
        <v>0</v>
      </c>
      <c r="I255" s="5">
        <v>0</v>
      </c>
      <c r="J255" s="5">
        <v>0</v>
      </c>
      <c r="K255" s="5">
        <v>14</v>
      </c>
      <c r="L255" s="5">
        <v>3</v>
      </c>
      <c r="M255" s="5">
        <v>17</v>
      </c>
      <c r="N255" s="5">
        <v>3.2000000000000001E-2</v>
      </c>
      <c r="O255" s="5">
        <v>0.29599999999999999</v>
      </c>
    </row>
    <row r="256" spans="1:15" x14ac:dyDescent="0.3">
      <c r="A256" s="5" t="s">
        <v>368</v>
      </c>
      <c r="B256" s="5" t="s">
        <v>376</v>
      </c>
      <c r="C256" s="5" t="s">
        <v>183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1</v>
      </c>
    </row>
    <row r="257" spans="1:15" x14ac:dyDescent="0.3">
      <c r="A257" s="5" t="s">
        <v>368</v>
      </c>
      <c r="B257" s="5" t="s">
        <v>376</v>
      </c>
      <c r="C257" s="5" t="s">
        <v>184</v>
      </c>
      <c r="D257" s="5">
        <v>3</v>
      </c>
      <c r="E257" s="5">
        <v>6</v>
      </c>
      <c r="F257" s="5">
        <v>6</v>
      </c>
      <c r="G257" s="5">
        <v>0</v>
      </c>
      <c r="H257" s="5">
        <v>0</v>
      </c>
      <c r="I257" s="5">
        <v>0</v>
      </c>
      <c r="J257" s="5">
        <v>0</v>
      </c>
      <c r="K257" s="5">
        <v>6</v>
      </c>
      <c r="L257" s="5">
        <v>0</v>
      </c>
      <c r="M257" s="5">
        <v>6</v>
      </c>
      <c r="N257" s="5">
        <v>0.25</v>
      </c>
      <c r="O257" s="5">
        <v>0.05</v>
      </c>
    </row>
    <row r="258" spans="1:15" x14ac:dyDescent="0.3">
      <c r="A258" s="5" t="s">
        <v>368</v>
      </c>
      <c r="B258" s="5" t="s">
        <v>376</v>
      </c>
      <c r="C258" s="5" t="s">
        <v>185</v>
      </c>
      <c r="D258" s="5">
        <v>17</v>
      </c>
      <c r="E258" s="5">
        <v>29</v>
      </c>
      <c r="F258" s="5">
        <v>21</v>
      </c>
      <c r="G258" s="5">
        <v>6</v>
      </c>
      <c r="H258" s="5">
        <v>2</v>
      </c>
      <c r="I258" s="5">
        <v>1</v>
      </c>
      <c r="J258" s="5">
        <v>1</v>
      </c>
      <c r="K258" s="5">
        <v>21</v>
      </c>
      <c r="L258" s="5">
        <v>0</v>
      </c>
      <c r="M258" s="5">
        <v>23</v>
      </c>
      <c r="N258" s="5">
        <v>0.18681318681318701</v>
      </c>
      <c r="O258" s="5">
        <v>8.7912087912087905E-2</v>
      </c>
    </row>
    <row r="259" spans="1:15" x14ac:dyDescent="0.3">
      <c r="A259" s="5" t="s">
        <v>368</v>
      </c>
      <c r="B259" s="5" t="s">
        <v>376</v>
      </c>
      <c r="C259" s="5" t="s">
        <v>187</v>
      </c>
      <c r="D259" s="5">
        <v>9</v>
      </c>
      <c r="E259" s="5">
        <v>20</v>
      </c>
      <c r="F259" s="5">
        <v>16</v>
      </c>
      <c r="G259" s="5">
        <v>2</v>
      </c>
      <c r="H259" s="5">
        <v>2</v>
      </c>
      <c r="I259" s="5">
        <v>1</v>
      </c>
      <c r="J259" s="5">
        <v>1</v>
      </c>
      <c r="K259" s="5">
        <v>14</v>
      </c>
      <c r="L259" s="5">
        <v>2</v>
      </c>
      <c r="M259" s="5">
        <v>18</v>
      </c>
      <c r="N259" s="5">
        <v>0.18867924528301899</v>
      </c>
      <c r="O259" s="5">
        <v>7.5471698113207503E-2</v>
      </c>
    </row>
    <row r="260" spans="1:15" x14ac:dyDescent="0.3">
      <c r="A260" s="5" t="s">
        <v>368</v>
      </c>
      <c r="B260" s="5" t="s">
        <v>376</v>
      </c>
      <c r="C260" s="5" t="s">
        <v>188</v>
      </c>
      <c r="D260" s="5">
        <v>10</v>
      </c>
      <c r="E260" s="5">
        <v>14</v>
      </c>
      <c r="F260" s="5">
        <v>10</v>
      </c>
      <c r="G260" s="5">
        <v>4</v>
      </c>
      <c r="H260" s="5">
        <v>0</v>
      </c>
      <c r="I260" s="5">
        <v>0</v>
      </c>
      <c r="J260" s="5">
        <v>0</v>
      </c>
      <c r="K260" s="5">
        <v>8</v>
      </c>
      <c r="L260" s="5">
        <v>2</v>
      </c>
      <c r="M260" s="5">
        <v>10</v>
      </c>
      <c r="N260" s="5">
        <v>0.23684210526315799</v>
      </c>
      <c r="O260" s="5">
        <v>0.157894736842105</v>
      </c>
    </row>
    <row r="261" spans="1:15" x14ac:dyDescent="0.3">
      <c r="A261" s="5" t="s">
        <v>368</v>
      </c>
      <c r="B261" s="5" t="s">
        <v>376</v>
      </c>
      <c r="C261" s="5" t="s">
        <v>186</v>
      </c>
      <c r="D261" s="5">
        <v>6</v>
      </c>
      <c r="E261" s="5">
        <v>7</v>
      </c>
      <c r="F261" s="5">
        <v>4</v>
      </c>
      <c r="G261" s="5">
        <v>3</v>
      </c>
      <c r="H261" s="5">
        <v>0</v>
      </c>
      <c r="I261" s="5">
        <v>0</v>
      </c>
      <c r="J261" s="5">
        <v>0</v>
      </c>
      <c r="K261" s="5">
        <v>1</v>
      </c>
      <c r="L261" s="5">
        <v>3</v>
      </c>
      <c r="M261" s="5">
        <v>4</v>
      </c>
      <c r="N261" s="5">
        <v>0</v>
      </c>
      <c r="O261" s="5">
        <v>0.35</v>
      </c>
    </row>
    <row r="262" spans="1:15" x14ac:dyDescent="0.3">
      <c r="A262" s="5" t="s">
        <v>368</v>
      </c>
      <c r="B262" s="5" t="s">
        <v>376</v>
      </c>
      <c r="C262" s="5" t="s">
        <v>189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1</v>
      </c>
      <c r="O262" s="5">
        <v>0</v>
      </c>
    </row>
    <row r="263" spans="1:15" x14ac:dyDescent="0.3">
      <c r="A263" s="5" t="s">
        <v>368</v>
      </c>
      <c r="B263" s="5" t="s">
        <v>376</v>
      </c>
      <c r="C263" s="5" t="s">
        <v>377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</row>
    <row r="264" spans="1:15" x14ac:dyDescent="0.3">
      <c r="A264" s="5" t="s">
        <v>368</v>
      </c>
      <c r="B264" s="5" t="s">
        <v>376</v>
      </c>
      <c r="C264" s="5" t="s">
        <v>190</v>
      </c>
      <c r="D264" s="5">
        <v>1</v>
      </c>
      <c r="E264" s="5">
        <v>1</v>
      </c>
      <c r="F264" s="5">
        <v>1</v>
      </c>
      <c r="G264" s="5">
        <v>0</v>
      </c>
      <c r="H264" s="5">
        <v>0</v>
      </c>
      <c r="I264" s="5">
        <v>0</v>
      </c>
      <c r="J264" s="5">
        <v>0</v>
      </c>
      <c r="K264" s="5">
        <v>1</v>
      </c>
      <c r="L264" s="5">
        <v>0</v>
      </c>
      <c r="M264" s="5">
        <v>1</v>
      </c>
      <c r="N264" s="5">
        <v>0</v>
      </c>
      <c r="O264" s="5">
        <v>0</v>
      </c>
    </row>
    <row r="265" spans="1:15" x14ac:dyDescent="0.3">
      <c r="A265" s="5" t="s">
        <v>368</v>
      </c>
      <c r="B265" s="5" t="s">
        <v>376</v>
      </c>
      <c r="C265" s="5" t="s">
        <v>378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</row>
    <row r="266" spans="1:15" x14ac:dyDescent="0.3">
      <c r="A266" s="5" t="s">
        <v>368</v>
      </c>
      <c r="B266" s="5" t="s">
        <v>376</v>
      </c>
      <c r="C266" s="5" t="s">
        <v>191</v>
      </c>
      <c r="D266" s="5">
        <v>1</v>
      </c>
      <c r="E266" s="5">
        <v>1</v>
      </c>
      <c r="F266" s="5">
        <v>1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1</v>
      </c>
      <c r="M266" s="5">
        <v>1</v>
      </c>
      <c r="N266" s="5">
        <v>0</v>
      </c>
      <c r="O266" s="5">
        <v>0</v>
      </c>
    </row>
    <row r="267" spans="1:15" x14ac:dyDescent="0.3">
      <c r="A267" s="5" t="s">
        <v>368</v>
      </c>
      <c r="B267" s="5" t="s">
        <v>376</v>
      </c>
      <c r="C267" s="5" t="s">
        <v>192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</row>
    <row r="268" spans="1:15" x14ac:dyDescent="0.3">
      <c r="A268" s="5" t="s">
        <v>368</v>
      </c>
      <c r="B268" s="5" t="s">
        <v>376</v>
      </c>
      <c r="C268" s="5" t="s">
        <v>193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</row>
    <row r="269" spans="1:15" x14ac:dyDescent="0.3">
      <c r="A269" s="5" t="s">
        <v>368</v>
      </c>
      <c r="B269" s="5" t="s">
        <v>376</v>
      </c>
      <c r="C269" s="5" t="s">
        <v>195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</row>
    <row r="270" spans="1:15" x14ac:dyDescent="0.3">
      <c r="A270" s="5" t="s">
        <v>368</v>
      </c>
      <c r="B270" s="5" t="s">
        <v>376</v>
      </c>
      <c r="C270" s="5" t="s">
        <v>194</v>
      </c>
      <c r="D270" s="5">
        <v>10</v>
      </c>
      <c r="E270" s="5">
        <v>11</v>
      </c>
      <c r="F270" s="5">
        <v>9</v>
      </c>
      <c r="G270" s="5">
        <v>2</v>
      </c>
      <c r="H270" s="5">
        <v>0</v>
      </c>
      <c r="I270" s="5">
        <v>0</v>
      </c>
      <c r="J270" s="5">
        <v>0</v>
      </c>
      <c r="K270" s="5">
        <v>2</v>
      </c>
      <c r="L270" s="5">
        <v>7</v>
      </c>
      <c r="M270" s="5">
        <v>9</v>
      </c>
      <c r="N270" s="5">
        <v>0</v>
      </c>
      <c r="O270" s="5">
        <v>0.38095238095238099</v>
      </c>
    </row>
    <row r="271" spans="1:15" x14ac:dyDescent="0.3">
      <c r="A271" s="5" t="s">
        <v>368</v>
      </c>
      <c r="B271" s="5" t="s">
        <v>376</v>
      </c>
      <c r="C271" s="5" t="s">
        <v>381</v>
      </c>
      <c r="D271" s="5">
        <v>13</v>
      </c>
      <c r="E271" s="5">
        <v>15</v>
      </c>
      <c r="F271" s="5">
        <v>6</v>
      </c>
      <c r="G271" s="5">
        <v>9</v>
      </c>
      <c r="H271" s="5">
        <v>0</v>
      </c>
      <c r="I271" s="5">
        <v>0</v>
      </c>
      <c r="J271" s="5">
        <v>0</v>
      </c>
      <c r="K271" s="5">
        <v>6</v>
      </c>
      <c r="L271" s="5">
        <v>0</v>
      </c>
      <c r="M271" s="5">
        <v>6</v>
      </c>
      <c r="N271" s="5">
        <v>0</v>
      </c>
      <c r="O271" s="5">
        <v>0.69491525423728795</v>
      </c>
    </row>
    <row r="272" spans="1:15" x14ac:dyDescent="0.3">
      <c r="A272" s="5" t="s">
        <v>368</v>
      </c>
      <c r="B272" s="5" t="s">
        <v>376</v>
      </c>
      <c r="C272" s="5" t="s">
        <v>196</v>
      </c>
      <c r="D272" s="5">
        <v>5</v>
      </c>
      <c r="E272" s="5">
        <v>14</v>
      </c>
      <c r="F272" s="5">
        <v>10</v>
      </c>
      <c r="G272" s="5">
        <v>1</v>
      </c>
      <c r="H272" s="5">
        <v>3</v>
      </c>
      <c r="I272" s="5">
        <v>3</v>
      </c>
      <c r="J272" s="5">
        <v>0</v>
      </c>
      <c r="K272" s="5">
        <v>8</v>
      </c>
      <c r="L272" s="5">
        <v>2</v>
      </c>
      <c r="M272" s="5">
        <v>13</v>
      </c>
      <c r="N272" s="5">
        <v>0.148148148148148</v>
      </c>
      <c r="O272" s="5">
        <v>7.4074074074074098E-2</v>
      </c>
    </row>
    <row r="273" spans="1:15" x14ac:dyDescent="0.3">
      <c r="A273" s="5" t="s">
        <v>368</v>
      </c>
      <c r="B273" s="5" t="s">
        <v>376</v>
      </c>
      <c r="C273" s="5" t="s">
        <v>197</v>
      </c>
      <c r="D273" s="5">
        <v>12</v>
      </c>
      <c r="E273" s="5">
        <v>38</v>
      </c>
      <c r="F273" s="5">
        <v>27</v>
      </c>
      <c r="G273" s="5">
        <v>3</v>
      </c>
      <c r="H273" s="5">
        <v>8</v>
      </c>
      <c r="I273" s="5">
        <v>8</v>
      </c>
      <c r="J273" s="5">
        <v>0</v>
      </c>
      <c r="K273" s="5">
        <v>20</v>
      </c>
      <c r="L273" s="5">
        <v>7</v>
      </c>
      <c r="M273" s="5">
        <v>35</v>
      </c>
      <c r="N273" s="5">
        <v>0.16923076923076899</v>
      </c>
      <c r="O273" s="5">
        <v>7.69230769230769E-2</v>
      </c>
    </row>
    <row r="274" spans="1:15" x14ac:dyDescent="0.3">
      <c r="A274" s="5" t="s">
        <v>368</v>
      </c>
      <c r="B274" s="5" t="s">
        <v>376</v>
      </c>
      <c r="C274" s="5" t="s">
        <v>198</v>
      </c>
      <c r="D274" s="5">
        <v>18</v>
      </c>
      <c r="E274" s="5">
        <v>56</v>
      </c>
      <c r="F274" s="5">
        <v>41</v>
      </c>
      <c r="G274" s="5">
        <v>6</v>
      </c>
      <c r="H274" s="5">
        <v>9</v>
      </c>
      <c r="I274" s="5">
        <v>9</v>
      </c>
      <c r="J274" s="5">
        <v>0</v>
      </c>
      <c r="K274" s="5">
        <v>32</v>
      </c>
      <c r="L274" s="5">
        <v>9</v>
      </c>
      <c r="M274" s="5">
        <v>50</v>
      </c>
      <c r="N274" s="5">
        <v>0.140740740740741</v>
      </c>
      <c r="O274" s="5">
        <v>0.155555555555556</v>
      </c>
    </row>
    <row r="275" spans="1:15" x14ac:dyDescent="0.3">
      <c r="A275" s="5" t="s">
        <v>368</v>
      </c>
      <c r="B275" s="5" t="s">
        <v>376</v>
      </c>
      <c r="C275" s="5" t="s">
        <v>200</v>
      </c>
      <c r="D275" s="5">
        <v>2</v>
      </c>
      <c r="E275" s="5">
        <v>16</v>
      </c>
      <c r="F275" s="5">
        <v>11</v>
      </c>
      <c r="G275" s="5">
        <v>2</v>
      </c>
      <c r="H275" s="5">
        <v>3</v>
      </c>
      <c r="I275" s="5">
        <v>3</v>
      </c>
      <c r="J275" s="5">
        <v>0</v>
      </c>
      <c r="K275" s="5">
        <v>8</v>
      </c>
      <c r="L275" s="5">
        <v>3</v>
      </c>
      <c r="M275" s="5">
        <v>14</v>
      </c>
      <c r="N275" s="5">
        <v>0.13888888888888901</v>
      </c>
      <c r="O275" s="5">
        <v>0.11111111111111099</v>
      </c>
    </row>
    <row r="276" spans="1:15" x14ac:dyDescent="0.3">
      <c r="A276" s="5" t="s">
        <v>368</v>
      </c>
      <c r="B276" s="5" t="s">
        <v>376</v>
      </c>
      <c r="C276" s="5" t="s">
        <v>201</v>
      </c>
      <c r="D276" s="5">
        <v>8</v>
      </c>
      <c r="E276" s="5">
        <v>23</v>
      </c>
      <c r="F276" s="5">
        <v>19</v>
      </c>
      <c r="G276" s="5">
        <v>0</v>
      </c>
      <c r="H276" s="5">
        <v>4</v>
      </c>
      <c r="I276" s="5">
        <v>4</v>
      </c>
      <c r="J276" s="5">
        <v>0</v>
      </c>
      <c r="K276" s="5">
        <v>14</v>
      </c>
      <c r="L276" s="5">
        <v>5</v>
      </c>
      <c r="M276" s="5">
        <v>23</v>
      </c>
      <c r="N276" s="5">
        <v>0.20512820512820501</v>
      </c>
      <c r="O276" s="5">
        <v>5.1282051282051301E-2</v>
      </c>
    </row>
    <row r="277" spans="1:15" x14ac:dyDescent="0.3">
      <c r="A277" s="5" t="s">
        <v>368</v>
      </c>
      <c r="B277" s="5" t="s">
        <v>376</v>
      </c>
      <c r="C277" s="5" t="s">
        <v>199</v>
      </c>
      <c r="D277" s="5">
        <v>10</v>
      </c>
      <c r="E277" s="5">
        <v>10</v>
      </c>
      <c r="F277" s="5">
        <v>5</v>
      </c>
      <c r="G277" s="5">
        <v>5</v>
      </c>
      <c r="H277" s="5">
        <v>0</v>
      </c>
      <c r="I277" s="5">
        <v>0</v>
      </c>
      <c r="J277" s="5">
        <v>0</v>
      </c>
      <c r="K277" s="5">
        <v>5</v>
      </c>
      <c r="L277" s="5">
        <v>0</v>
      </c>
      <c r="M277" s="5">
        <v>5</v>
      </c>
      <c r="N277" s="5">
        <v>5.8823529411764698E-2</v>
      </c>
      <c r="O277" s="5">
        <v>0.26470588235294101</v>
      </c>
    </row>
    <row r="278" spans="1:15" x14ac:dyDescent="0.3">
      <c r="A278" s="5" t="s">
        <v>368</v>
      </c>
      <c r="B278" s="5" t="s">
        <v>376</v>
      </c>
      <c r="C278" s="5" t="s">
        <v>202</v>
      </c>
      <c r="D278" s="5">
        <v>3</v>
      </c>
      <c r="E278" s="5">
        <v>4</v>
      </c>
      <c r="F278" s="5">
        <v>4</v>
      </c>
      <c r="G278" s="5">
        <v>0</v>
      </c>
      <c r="H278" s="5">
        <v>0</v>
      </c>
      <c r="I278" s="5">
        <v>0</v>
      </c>
      <c r="J278" s="5">
        <v>0</v>
      </c>
      <c r="K278" s="5">
        <v>2</v>
      </c>
      <c r="L278" s="5">
        <v>2</v>
      </c>
      <c r="M278" s="5">
        <v>4</v>
      </c>
      <c r="N278" s="5">
        <v>0.11764705882352899</v>
      </c>
      <c r="O278" s="5">
        <v>0.11764705882352899</v>
      </c>
    </row>
    <row r="279" spans="1:15" x14ac:dyDescent="0.3">
      <c r="A279" s="5" t="s">
        <v>368</v>
      </c>
      <c r="B279" s="5" t="s">
        <v>376</v>
      </c>
      <c r="C279" s="5" t="s">
        <v>36</v>
      </c>
      <c r="D279" s="5">
        <v>0</v>
      </c>
      <c r="E279" s="5">
        <v>1</v>
      </c>
      <c r="F279" s="5">
        <v>0</v>
      </c>
      <c r="G279" s="5">
        <v>1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0.5</v>
      </c>
    </row>
    <row r="280" spans="1:15" x14ac:dyDescent="0.3">
      <c r="A280" s="5" t="s">
        <v>291</v>
      </c>
      <c r="B280" s="5" t="s">
        <v>382</v>
      </c>
      <c r="C280" s="5" t="s">
        <v>292</v>
      </c>
      <c r="D280" s="5">
        <v>18</v>
      </c>
      <c r="E280" s="5">
        <v>34</v>
      </c>
      <c r="F280" s="5">
        <v>23</v>
      </c>
      <c r="G280" s="5">
        <v>7</v>
      </c>
      <c r="H280" s="5">
        <v>4</v>
      </c>
      <c r="I280" s="5">
        <v>4</v>
      </c>
      <c r="J280" s="5">
        <v>0</v>
      </c>
      <c r="K280" s="5">
        <v>21</v>
      </c>
      <c r="L280" s="5">
        <v>2</v>
      </c>
      <c r="M280" s="5">
        <v>27</v>
      </c>
      <c r="N280" s="5">
        <v>0.14218009478672999</v>
      </c>
      <c r="O280" s="5">
        <v>0.16587677725118499</v>
      </c>
    </row>
    <row r="281" spans="1:15" x14ac:dyDescent="0.3">
      <c r="A281" s="5" t="s">
        <v>291</v>
      </c>
      <c r="B281" s="5" t="s">
        <v>382</v>
      </c>
      <c r="C281" s="5" t="s">
        <v>312</v>
      </c>
      <c r="D281" s="5">
        <v>0</v>
      </c>
      <c r="E281" s="5">
        <v>1</v>
      </c>
      <c r="F281" s="5">
        <v>1</v>
      </c>
      <c r="G281" s="5">
        <v>0</v>
      </c>
      <c r="H281" s="5">
        <v>0</v>
      </c>
      <c r="I281" s="5">
        <v>0</v>
      </c>
      <c r="J281" s="5">
        <v>0</v>
      </c>
      <c r="K281" s="5">
        <v>1</v>
      </c>
      <c r="L281" s="5">
        <v>0</v>
      </c>
      <c r="M281" s="5">
        <v>1</v>
      </c>
      <c r="N281" s="5">
        <v>9.0909090909090898E-2</v>
      </c>
      <c r="O281" s="5">
        <v>9.0909090909090898E-2</v>
      </c>
    </row>
    <row r="282" spans="1:15" x14ac:dyDescent="0.3">
      <c r="A282" s="5" t="s">
        <v>291</v>
      </c>
      <c r="B282" s="5" t="s">
        <v>382</v>
      </c>
      <c r="C282" s="5" t="s">
        <v>293</v>
      </c>
      <c r="D282" s="5">
        <v>22</v>
      </c>
      <c r="E282" s="5">
        <v>43</v>
      </c>
      <c r="F282" s="5">
        <v>27</v>
      </c>
      <c r="G282" s="5">
        <v>5</v>
      </c>
      <c r="H282" s="5">
        <v>11</v>
      </c>
      <c r="I282" s="5">
        <v>11</v>
      </c>
      <c r="J282" s="5">
        <v>0</v>
      </c>
      <c r="K282" s="5">
        <v>22</v>
      </c>
      <c r="L282" s="5">
        <v>5</v>
      </c>
      <c r="M282" s="5">
        <v>38</v>
      </c>
      <c r="N282" s="5">
        <v>0.13953488372093001</v>
      </c>
      <c r="O282" s="5">
        <v>0.22868217054263601</v>
      </c>
    </row>
    <row r="283" spans="1:15" x14ac:dyDescent="0.3">
      <c r="A283" s="5" t="s">
        <v>291</v>
      </c>
      <c r="B283" s="5" t="s">
        <v>382</v>
      </c>
      <c r="C283" s="5" t="s">
        <v>294</v>
      </c>
      <c r="D283" s="5">
        <v>3</v>
      </c>
      <c r="E283" s="5">
        <v>5</v>
      </c>
      <c r="F283" s="5">
        <v>2</v>
      </c>
      <c r="G283" s="5">
        <v>0</v>
      </c>
      <c r="H283" s="5">
        <v>3</v>
      </c>
      <c r="I283" s="5">
        <v>3</v>
      </c>
      <c r="J283" s="5">
        <v>0</v>
      </c>
      <c r="K283" s="5">
        <v>2</v>
      </c>
      <c r="L283" s="5">
        <v>0</v>
      </c>
      <c r="M283" s="5">
        <v>5</v>
      </c>
      <c r="N283" s="5">
        <v>0.47058823529411797</v>
      </c>
      <c r="O283" s="5">
        <v>0</v>
      </c>
    </row>
    <row r="284" spans="1:15" x14ac:dyDescent="0.3">
      <c r="A284" s="5" t="s">
        <v>291</v>
      </c>
      <c r="B284" s="5" t="s">
        <v>382</v>
      </c>
      <c r="C284" s="5" t="s">
        <v>295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</row>
    <row r="285" spans="1:15" x14ac:dyDescent="0.3">
      <c r="A285" s="5" t="s">
        <v>291</v>
      </c>
      <c r="B285" s="5" t="s">
        <v>382</v>
      </c>
      <c r="C285" s="5" t="s">
        <v>297</v>
      </c>
      <c r="D285" s="5">
        <v>1</v>
      </c>
      <c r="E285" s="5">
        <v>1</v>
      </c>
      <c r="F285" s="5">
        <v>1</v>
      </c>
      <c r="G285" s="5">
        <v>0</v>
      </c>
      <c r="H285" s="5">
        <v>0</v>
      </c>
      <c r="I285" s="5">
        <v>0</v>
      </c>
      <c r="J285" s="5">
        <v>0</v>
      </c>
      <c r="K285" s="5">
        <v>1</v>
      </c>
      <c r="L285" s="5">
        <v>0</v>
      </c>
      <c r="M285" s="5">
        <v>1</v>
      </c>
      <c r="N285" s="5">
        <v>0.75</v>
      </c>
      <c r="O285" s="5">
        <v>0</v>
      </c>
    </row>
    <row r="286" spans="1:15" x14ac:dyDescent="0.3">
      <c r="A286" s="5" t="s">
        <v>291</v>
      </c>
      <c r="B286" s="5" t="s">
        <v>382</v>
      </c>
      <c r="C286" s="5" t="s">
        <v>298</v>
      </c>
      <c r="D286" s="5">
        <v>1</v>
      </c>
      <c r="E286" s="5">
        <v>1</v>
      </c>
      <c r="F286" s="5">
        <v>1</v>
      </c>
      <c r="G286" s="5">
        <v>0</v>
      </c>
      <c r="H286" s="5">
        <v>0</v>
      </c>
      <c r="I286" s="5">
        <v>0</v>
      </c>
      <c r="J286" s="5">
        <v>0</v>
      </c>
      <c r="K286" s="5">
        <v>1</v>
      </c>
      <c r="L286" s="5">
        <v>0</v>
      </c>
      <c r="M286" s="5">
        <v>1</v>
      </c>
      <c r="N286" s="5">
        <v>0.75</v>
      </c>
      <c r="O286" s="5">
        <v>0</v>
      </c>
    </row>
    <row r="287" spans="1:15" x14ac:dyDescent="0.3">
      <c r="A287" s="5" t="s">
        <v>291</v>
      </c>
      <c r="B287" s="5" t="s">
        <v>382</v>
      </c>
      <c r="C287" s="5" t="s">
        <v>299</v>
      </c>
      <c r="D287" s="5">
        <v>2</v>
      </c>
      <c r="E287" s="5">
        <v>3</v>
      </c>
      <c r="F287" s="5">
        <v>2</v>
      </c>
      <c r="G287" s="5">
        <v>0</v>
      </c>
      <c r="H287" s="5">
        <v>1</v>
      </c>
      <c r="I287" s="5">
        <v>1</v>
      </c>
      <c r="J287" s="5">
        <v>0</v>
      </c>
      <c r="K287" s="5">
        <v>2</v>
      </c>
      <c r="L287" s="5">
        <v>0</v>
      </c>
      <c r="M287" s="5">
        <v>3</v>
      </c>
      <c r="N287" s="5">
        <v>0.33333333333333298</v>
      </c>
      <c r="O287" s="5">
        <v>0.2</v>
      </c>
    </row>
    <row r="288" spans="1:15" x14ac:dyDescent="0.3">
      <c r="A288" s="5" t="s">
        <v>291</v>
      </c>
      <c r="B288" s="5" t="s">
        <v>382</v>
      </c>
      <c r="C288" s="5" t="s">
        <v>296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0.5</v>
      </c>
    </row>
    <row r="289" spans="1:15" x14ac:dyDescent="0.3">
      <c r="A289" s="5" t="s">
        <v>291</v>
      </c>
      <c r="B289" s="5" t="s">
        <v>382</v>
      </c>
      <c r="C289" s="5" t="s">
        <v>313</v>
      </c>
      <c r="D289" s="5">
        <v>1</v>
      </c>
      <c r="E289" s="5">
        <v>1</v>
      </c>
      <c r="F289" s="5">
        <v>0</v>
      </c>
      <c r="G289" s="5">
        <v>0</v>
      </c>
      <c r="H289" s="5">
        <v>1</v>
      </c>
      <c r="I289" s="5">
        <v>1</v>
      </c>
      <c r="J289" s="5">
        <v>0</v>
      </c>
      <c r="K289" s="5">
        <v>0</v>
      </c>
      <c r="L289" s="5">
        <v>0</v>
      </c>
      <c r="M289" s="5">
        <v>1</v>
      </c>
      <c r="N289" s="5">
        <v>0.155555555555556</v>
      </c>
      <c r="O289" s="5">
        <v>0.24444444444444399</v>
      </c>
    </row>
    <row r="290" spans="1:15" x14ac:dyDescent="0.3">
      <c r="A290" s="5" t="s">
        <v>291</v>
      </c>
      <c r="B290" s="5" t="s">
        <v>382</v>
      </c>
      <c r="C290" s="5" t="s">
        <v>320</v>
      </c>
      <c r="D290" s="5">
        <v>28</v>
      </c>
      <c r="E290" s="5">
        <v>56</v>
      </c>
      <c r="F290" s="5">
        <v>39</v>
      </c>
      <c r="G290" s="5">
        <v>8</v>
      </c>
      <c r="H290" s="5">
        <v>9</v>
      </c>
      <c r="I290" s="5">
        <v>9</v>
      </c>
      <c r="J290" s="5">
        <v>0</v>
      </c>
      <c r="K290" s="5">
        <v>37</v>
      </c>
      <c r="L290" s="5">
        <v>2</v>
      </c>
      <c r="M290" s="5">
        <v>48</v>
      </c>
      <c r="N290" s="5">
        <v>0.15023474178403801</v>
      </c>
      <c r="O290" s="5">
        <v>0.215962441314554</v>
      </c>
    </row>
    <row r="291" spans="1:15" x14ac:dyDescent="0.3">
      <c r="A291" s="5" t="s">
        <v>291</v>
      </c>
      <c r="B291" s="5" t="s">
        <v>382</v>
      </c>
      <c r="C291" s="5" t="s">
        <v>314</v>
      </c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  <c r="J291" s="5">
        <v>0</v>
      </c>
      <c r="K291" s="5">
        <v>0</v>
      </c>
      <c r="L291" s="5">
        <v>0</v>
      </c>
      <c r="M291" s="5">
        <v>0</v>
      </c>
      <c r="N291" s="5">
        <v>0.108527131782946</v>
      </c>
      <c r="O291" s="5">
        <v>0.170542635658915</v>
      </c>
    </row>
    <row r="292" spans="1:15" x14ac:dyDescent="0.3">
      <c r="A292" s="5" t="s">
        <v>291</v>
      </c>
      <c r="B292" s="5" t="s">
        <v>382</v>
      </c>
      <c r="C292" s="5" t="s">
        <v>315</v>
      </c>
      <c r="D292" s="5">
        <v>36</v>
      </c>
      <c r="E292" s="5">
        <v>133</v>
      </c>
      <c r="F292" s="5">
        <v>87</v>
      </c>
      <c r="G292" s="5">
        <v>20</v>
      </c>
      <c r="H292" s="5">
        <v>26</v>
      </c>
      <c r="I292" s="5">
        <v>26</v>
      </c>
      <c r="J292" s="5">
        <v>0</v>
      </c>
      <c r="K292" s="5">
        <v>79</v>
      </c>
      <c r="L292" s="5">
        <v>8</v>
      </c>
      <c r="M292" s="5">
        <v>113</v>
      </c>
      <c r="N292" s="5">
        <v>0.17510259917920701</v>
      </c>
      <c r="O292" s="5">
        <v>0.16689466484268101</v>
      </c>
    </row>
    <row r="293" spans="1:15" x14ac:dyDescent="0.3">
      <c r="A293" s="5" t="s">
        <v>291</v>
      </c>
      <c r="B293" s="5" t="s">
        <v>382</v>
      </c>
      <c r="C293" s="5" t="s">
        <v>316</v>
      </c>
      <c r="D293" s="5">
        <v>6</v>
      </c>
      <c r="E293" s="5">
        <v>35</v>
      </c>
      <c r="F293" s="5">
        <v>17</v>
      </c>
      <c r="G293" s="5">
        <v>7</v>
      </c>
      <c r="H293" s="5">
        <v>11</v>
      </c>
      <c r="I293" s="5">
        <v>11</v>
      </c>
      <c r="J293" s="5">
        <v>0</v>
      </c>
      <c r="K293" s="5">
        <v>17</v>
      </c>
      <c r="L293" s="5">
        <v>0</v>
      </c>
      <c r="M293" s="5">
        <v>28</v>
      </c>
      <c r="N293" s="5">
        <v>0.238095238095238</v>
      </c>
      <c r="O293" s="5">
        <v>0.226190476190476</v>
      </c>
    </row>
    <row r="294" spans="1:15" x14ac:dyDescent="0.3">
      <c r="A294" s="5" t="s">
        <v>291</v>
      </c>
      <c r="B294" s="5" t="s">
        <v>382</v>
      </c>
      <c r="C294" s="5" t="s">
        <v>317</v>
      </c>
      <c r="D294" s="5">
        <v>1</v>
      </c>
      <c r="E294" s="5">
        <v>23</v>
      </c>
      <c r="F294" s="5">
        <v>14</v>
      </c>
      <c r="G294" s="5">
        <v>6</v>
      </c>
      <c r="H294" s="5">
        <v>3</v>
      </c>
      <c r="I294" s="5">
        <v>3</v>
      </c>
      <c r="J294" s="5">
        <v>0</v>
      </c>
      <c r="K294" s="5">
        <v>12</v>
      </c>
      <c r="L294" s="5">
        <v>2</v>
      </c>
      <c r="M294" s="5">
        <v>17</v>
      </c>
      <c r="N294" s="5">
        <v>9.2105263157894704E-2</v>
      </c>
      <c r="O294" s="5">
        <v>0.36842105263157898</v>
      </c>
    </row>
    <row r="295" spans="1:15" x14ac:dyDescent="0.3">
      <c r="A295" s="5" t="s">
        <v>291</v>
      </c>
      <c r="B295" s="5" t="s">
        <v>382</v>
      </c>
      <c r="C295" s="5" t="s">
        <v>319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0.136054421768707</v>
      </c>
      <c r="O295" s="5">
        <v>0.210884353741497</v>
      </c>
    </row>
    <row r="296" spans="1:15" x14ac:dyDescent="0.3">
      <c r="A296" s="5" t="s">
        <v>291</v>
      </c>
      <c r="B296" s="5" t="s">
        <v>382</v>
      </c>
      <c r="C296" s="5" t="s">
        <v>318</v>
      </c>
      <c r="D296" s="5">
        <v>19</v>
      </c>
      <c r="E296" s="5">
        <v>19</v>
      </c>
      <c r="F296" s="5">
        <v>11</v>
      </c>
      <c r="G296" s="5">
        <v>8</v>
      </c>
      <c r="H296" s="5">
        <v>0</v>
      </c>
      <c r="I296" s="5">
        <v>0</v>
      </c>
      <c r="J296" s="5">
        <v>0</v>
      </c>
      <c r="K296" s="5">
        <v>9</v>
      </c>
      <c r="L296" s="5">
        <v>2</v>
      </c>
      <c r="M296" s="5">
        <v>11</v>
      </c>
      <c r="N296" s="5">
        <v>8.4507042253521097E-2</v>
      </c>
      <c r="O296" s="5">
        <v>0.23943661971831001</v>
      </c>
    </row>
    <row r="297" spans="1:15" x14ac:dyDescent="0.3">
      <c r="A297" s="5" t="s">
        <v>291</v>
      </c>
      <c r="B297" s="5" t="s">
        <v>383</v>
      </c>
      <c r="C297" s="5" t="s">
        <v>302</v>
      </c>
      <c r="D297" s="5">
        <v>5</v>
      </c>
      <c r="E297" s="5">
        <v>9</v>
      </c>
      <c r="F297" s="5">
        <v>6</v>
      </c>
      <c r="G297" s="5">
        <v>1</v>
      </c>
      <c r="H297" s="5">
        <v>2</v>
      </c>
      <c r="I297" s="5">
        <v>2</v>
      </c>
      <c r="J297" s="5">
        <v>0</v>
      </c>
      <c r="K297" s="5">
        <v>5</v>
      </c>
      <c r="L297" s="5">
        <v>1</v>
      </c>
      <c r="M297" s="5">
        <v>8</v>
      </c>
      <c r="N297" s="5">
        <v>0.17307692307692299</v>
      </c>
      <c r="O297" s="5">
        <v>0.134615384615385</v>
      </c>
    </row>
    <row r="298" spans="1:15" x14ac:dyDescent="0.3">
      <c r="A298" s="5" t="s">
        <v>291</v>
      </c>
      <c r="B298" s="5" t="s">
        <v>383</v>
      </c>
      <c r="C298" s="5" t="s">
        <v>303</v>
      </c>
      <c r="D298" s="5">
        <v>2</v>
      </c>
      <c r="E298" s="5">
        <v>3</v>
      </c>
      <c r="F298" s="5">
        <v>1</v>
      </c>
      <c r="G298" s="5">
        <v>2</v>
      </c>
      <c r="H298" s="5">
        <v>0</v>
      </c>
      <c r="I298" s="5">
        <v>0</v>
      </c>
      <c r="J298" s="5">
        <v>0</v>
      </c>
      <c r="K298" s="5">
        <v>1</v>
      </c>
      <c r="L298" s="5">
        <v>0</v>
      </c>
      <c r="M298" s="5">
        <v>1</v>
      </c>
      <c r="N298" s="5">
        <v>0.3</v>
      </c>
      <c r="O298" s="5">
        <v>0.3</v>
      </c>
    </row>
    <row r="299" spans="1:15" x14ac:dyDescent="0.3">
      <c r="A299" s="5" t="s">
        <v>291</v>
      </c>
      <c r="B299" s="5" t="s">
        <v>383</v>
      </c>
      <c r="C299" s="5" t="s">
        <v>304</v>
      </c>
      <c r="D299" s="5">
        <v>1</v>
      </c>
      <c r="E299" s="5">
        <v>4</v>
      </c>
      <c r="F299" s="5">
        <v>2</v>
      </c>
      <c r="G299" s="5">
        <v>0</v>
      </c>
      <c r="H299" s="5">
        <v>2</v>
      </c>
      <c r="I299" s="5">
        <v>2</v>
      </c>
      <c r="J299" s="5">
        <v>0</v>
      </c>
      <c r="K299" s="5">
        <v>2</v>
      </c>
      <c r="L299" s="5">
        <v>0</v>
      </c>
      <c r="M299" s="5">
        <v>4</v>
      </c>
      <c r="N299" s="5">
        <v>0.33333333333333298</v>
      </c>
      <c r="O299" s="5">
        <v>0.1</v>
      </c>
    </row>
    <row r="300" spans="1:15" x14ac:dyDescent="0.3">
      <c r="A300" s="5" t="s">
        <v>291</v>
      </c>
      <c r="B300" s="5" t="s">
        <v>383</v>
      </c>
      <c r="C300" s="5" t="s">
        <v>301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0.2</v>
      </c>
      <c r="O300" s="5">
        <v>0.2</v>
      </c>
    </row>
    <row r="301" spans="1:15" x14ac:dyDescent="0.3">
      <c r="A301" s="5" t="s">
        <v>291</v>
      </c>
      <c r="B301" s="5" t="s">
        <v>383</v>
      </c>
      <c r="C301" s="5" t="s">
        <v>386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</row>
    <row r="302" spans="1:15" x14ac:dyDescent="0.3">
      <c r="A302" s="5" t="s">
        <v>291</v>
      </c>
      <c r="B302" s="5" t="s">
        <v>383</v>
      </c>
      <c r="C302" s="5" t="s">
        <v>387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</row>
    <row r="303" spans="1:15" x14ac:dyDescent="0.3">
      <c r="A303" s="5" t="s">
        <v>291</v>
      </c>
      <c r="B303" s="5" t="s">
        <v>383</v>
      </c>
      <c r="C303" s="5" t="s">
        <v>308</v>
      </c>
      <c r="D303" s="5">
        <v>12</v>
      </c>
      <c r="E303" s="5">
        <v>31</v>
      </c>
      <c r="F303" s="5">
        <v>17</v>
      </c>
      <c r="G303" s="5">
        <v>3</v>
      </c>
      <c r="H303" s="5">
        <v>11</v>
      </c>
      <c r="I303" s="5">
        <v>11</v>
      </c>
      <c r="J303" s="5">
        <v>0</v>
      </c>
      <c r="K303" s="5">
        <v>15</v>
      </c>
      <c r="L303" s="5">
        <v>2</v>
      </c>
      <c r="M303" s="5">
        <v>28</v>
      </c>
      <c r="N303" s="5">
        <v>0.18888888888888899</v>
      </c>
      <c r="O303" s="5">
        <v>0.15</v>
      </c>
    </row>
    <row r="304" spans="1:15" x14ac:dyDescent="0.3">
      <c r="A304" s="5" t="s">
        <v>291</v>
      </c>
      <c r="B304" s="5" t="s">
        <v>383</v>
      </c>
      <c r="C304" s="5" t="s">
        <v>390</v>
      </c>
      <c r="D304" s="5">
        <v>17</v>
      </c>
      <c r="E304" s="5">
        <v>20</v>
      </c>
      <c r="F304" s="5">
        <v>12</v>
      </c>
      <c r="G304" s="5">
        <v>8</v>
      </c>
      <c r="H304" s="5">
        <v>0</v>
      </c>
      <c r="I304" s="5">
        <v>0</v>
      </c>
      <c r="J304" s="5">
        <v>0</v>
      </c>
      <c r="K304" s="5">
        <v>1</v>
      </c>
      <c r="L304" s="5">
        <v>11</v>
      </c>
      <c r="M304" s="5">
        <v>12</v>
      </c>
      <c r="N304" s="5">
        <v>0</v>
      </c>
      <c r="O304" s="5">
        <v>0.42105263157894701</v>
      </c>
    </row>
    <row r="305" spans="1:15" x14ac:dyDescent="0.3">
      <c r="A305" s="5" t="s">
        <v>291</v>
      </c>
      <c r="B305" s="5" t="s">
        <v>383</v>
      </c>
      <c r="C305" s="5" t="s">
        <v>305</v>
      </c>
      <c r="D305" s="5">
        <v>6</v>
      </c>
      <c r="E305" s="5">
        <v>13</v>
      </c>
      <c r="F305" s="5">
        <v>8</v>
      </c>
      <c r="G305" s="5">
        <v>3</v>
      </c>
      <c r="H305" s="5">
        <v>2</v>
      </c>
      <c r="I305" s="5">
        <v>2</v>
      </c>
      <c r="J305" s="5">
        <v>0</v>
      </c>
      <c r="K305" s="5">
        <v>6</v>
      </c>
      <c r="L305" s="5">
        <v>2</v>
      </c>
      <c r="M305" s="5">
        <v>10</v>
      </c>
      <c r="N305" s="5">
        <v>0.114285714285714</v>
      </c>
      <c r="O305" s="5">
        <v>0.185714285714286</v>
      </c>
    </row>
    <row r="306" spans="1:15" x14ac:dyDescent="0.3">
      <c r="A306" s="5" t="s">
        <v>291</v>
      </c>
      <c r="B306" s="5" t="s">
        <v>383</v>
      </c>
      <c r="C306" s="5" t="s">
        <v>306</v>
      </c>
      <c r="D306" s="5">
        <v>23</v>
      </c>
      <c r="E306" s="5">
        <v>38</v>
      </c>
      <c r="F306" s="5">
        <v>27</v>
      </c>
      <c r="G306" s="5">
        <v>7</v>
      </c>
      <c r="H306" s="5">
        <v>4</v>
      </c>
      <c r="I306" s="5">
        <v>4</v>
      </c>
      <c r="J306" s="5">
        <v>0</v>
      </c>
      <c r="K306" s="5">
        <v>23</v>
      </c>
      <c r="L306" s="5">
        <v>4</v>
      </c>
      <c r="M306" s="5">
        <v>31</v>
      </c>
      <c r="N306" s="5">
        <v>9.9290780141844004E-2</v>
      </c>
      <c r="O306" s="5">
        <v>0.17730496453900699</v>
      </c>
    </row>
    <row r="307" spans="1:15" x14ac:dyDescent="0.3">
      <c r="A307" s="5" t="s">
        <v>291</v>
      </c>
      <c r="B307" s="5" t="s">
        <v>383</v>
      </c>
      <c r="C307" s="5" t="s">
        <v>307</v>
      </c>
      <c r="D307" s="5">
        <v>1</v>
      </c>
      <c r="E307" s="5">
        <v>3</v>
      </c>
      <c r="F307" s="5">
        <v>3</v>
      </c>
      <c r="G307" s="5">
        <v>0</v>
      </c>
      <c r="H307" s="5">
        <v>0</v>
      </c>
      <c r="I307" s="5">
        <v>0</v>
      </c>
      <c r="J307" s="5">
        <v>0</v>
      </c>
      <c r="K307" s="5">
        <v>3</v>
      </c>
      <c r="L307" s="5">
        <v>0</v>
      </c>
      <c r="M307" s="5">
        <v>3</v>
      </c>
      <c r="N307" s="5">
        <v>7.1428571428571397E-2</v>
      </c>
      <c r="O307" s="5">
        <v>0.214285714285714</v>
      </c>
    </row>
    <row r="308" spans="1:15" x14ac:dyDescent="0.3">
      <c r="A308" s="5" t="s">
        <v>291</v>
      </c>
      <c r="B308" s="5" t="s">
        <v>383</v>
      </c>
      <c r="C308" s="5" t="s">
        <v>391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</row>
    <row r="309" spans="1:15" x14ac:dyDescent="0.3">
      <c r="A309" s="5" t="s">
        <v>291</v>
      </c>
      <c r="B309" s="5" t="s">
        <v>383</v>
      </c>
      <c r="C309" s="5" t="s">
        <v>388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</row>
    <row r="310" spans="1:15" x14ac:dyDescent="0.3">
      <c r="A310" s="5" t="s">
        <v>291</v>
      </c>
      <c r="B310" s="5" t="s">
        <v>383</v>
      </c>
      <c r="C310" s="5" t="s">
        <v>384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</row>
    <row r="311" spans="1:15" x14ac:dyDescent="0.3">
      <c r="A311" s="5" t="s">
        <v>291</v>
      </c>
      <c r="B311" s="5" t="s">
        <v>383</v>
      </c>
      <c r="C311" s="5" t="s">
        <v>385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</row>
    <row r="312" spans="1:15" x14ac:dyDescent="0.3">
      <c r="A312" s="5" t="s">
        <v>291</v>
      </c>
      <c r="B312" s="5" t="s">
        <v>383</v>
      </c>
      <c r="C312" s="5" t="s">
        <v>392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</row>
    <row r="313" spans="1:15" x14ac:dyDescent="0.3">
      <c r="A313" s="5" t="s">
        <v>291</v>
      </c>
      <c r="B313" s="5" t="s">
        <v>383</v>
      </c>
      <c r="C313" s="5" t="s">
        <v>309</v>
      </c>
      <c r="D313" s="5">
        <v>22</v>
      </c>
      <c r="E313" s="5">
        <v>57</v>
      </c>
      <c r="F313" s="5">
        <v>36</v>
      </c>
      <c r="G313" s="5">
        <v>13</v>
      </c>
      <c r="H313" s="5">
        <v>8</v>
      </c>
      <c r="I313" s="5">
        <v>6</v>
      </c>
      <c r="J313" s="5">
        <v>2</v>
      </c>
      <c r="K313" s="5">
        <v>31</v>
      </c>
      <c r="L313" s="5">
        <v>5</v>
      </c>
      <c r="M313" s="5">
        <v>44</v>
      </c>
      <c r="N313" s="5">
        <v>8.9068825910931196E-2</v>
      </c>
      <c r="O313" s="5">
        <v>0.15384615384615399</v>
      </c>
    </row>
    <row r="314" spans="1:15" x14ac:dyDescent="0.3">
      <c r="A314" s="5" t="s">
        <v>291</v>
      </c>
      <c r="B314" s="5" t="s">
        <v>383</v>
      </c>
      <c r="C314" s="5" t="s">
        <v>393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0.25</v>
      </c>
    </row>
    <row r="315" spans="1:15" x14ac:dyDescent="0.3">
      <c r="A315" s="5" t="s">
        <v>291</v>
      </c>
      <c r="B315" s="5" t="s">
        <v>383</v>
      </c>
      <c r="C315" s="5" t="s">
        <v>389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</row>
    <row r="316" spans="1:15" x14ac:dyDescent="0.3">
      <c r="A316" s="5" t="s">
        <v>291</v>
      </c>
      <c r="B316" s="5" t="s">
        <v>383</v>
      </c>
      <c r="C316" s="5" t="s">
        <v>394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</row>
    <row r="317" spans="1:15" x14ac:dyDescent="0.3">
      <c r="A317" s="5" t="s">
        <v>291</v>
      </c>
      <c r="B317" s="5" t="s">
        <v>310</v>
      </c>
      <c r="C317" s="5" t="s">
        <v>311</v>
      </c>
      <c r="D317" s="5">
        <v>22</v>
      </c>
      <c r="E317" s="5">
        <v>53</v>
      </c>
      <c r="F317" s="5">
        <v>39</v>
      </c>
      <c r="G317" s="5">
        <v>7</v>
      </c>
      <c r="H317" s="5">
        <v>7</v>
      </c>
      <c r="I317" s="5">
        <v>7</v>
      </c>
      <c r="J317" s="5">
        <v>0</v>
      </c>
      <c r="K317" s="5">
        <v>39</v>
      </c>
      <c r="L317" s="5">
        <v>0</v>
      </c>
      <c r="M317" s="5">
        <v>46</v>
      </c>
      <c r="N317" s="5">
        <v>0.141666666666667</v>
      </c>
      <c r="O317" s="5">
        <v>0.19166666666666701</v>
      </c>
    </row>
    <row r="318" spans="1:15" x14ac:dyDescent="0.3">
      <c r="A318" s="5" t="s">
        <v>291</v>
      </c>
      <c r="B318" s="5" t="s">
        <v>321</v>
      </c>
      <c r="C318" s="5" t="s">
        <v>322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7" sqref="A7"/>
    </sheetView>
  </sheetViews>
  <sheetFormatPr defaultRowHeight="14.4" x14ac:dyDescent="0.3"/>
  <cols>
    <col min="1" max="16384" width="8.88671875" style="5"/>
  </cols>
  <sheetData>
    <row r="1" spans="1:1" x14ac:dyDescent="0.3">
      <c r="A1" s="5" t="s">
        <v>12</v>
      </c>
    </row>
    <row r="2" spans="1:1" x14ac:dyDescent="0.3">
      <c r="A2" t="s">
        <v>27</v>
      </c>
    </row>
    <row r="3" spans="1:1" x14ac:dyDescent="0.3">
      <c r="A3" t="s">
        <v>144</v>
      </c>
    </row>
    <row r="4" spans="1:1" x14ac:dyDescent="0.3">
      <c r="A4" t="s">
        <v>210</v>
      </c>
    </row>
    <row r="5" spans="1:1" x14ac:dyDescent="0.3">
      <c r="A5" t="s">
        <v>248</v>
      </c>
    </row>
    <row r="6" spans="1:1" x14ac:dyDescent="0.3">
      <c r="A6" t="s">
        <v>287</v>
      </c>
    </row>
    <row r="7" spans="1:1" x14ac:dyDescent="0.3">
      <c r="A7" t="s">
        <v>368</v>
      </c>
    </row>
    <row r="8" spans="1:1" x14ac:dyDescent="0.3">
      <c r="A8" t="s">
        <v>291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19" workbookViewId="0">
      <selection activeCell="A48" sqref="A48"/>
    </sheetView>
  </sheetViews>
  <sheetFormatPr defaultRowHeight="14.4" x14ac:dyDescent="0.3"/>
  <cols>
    <col min="1" max="1" width="26.6640625" style="5" bestFit="1" customWidth="1"/>
    <col min="2" max="2" width="28.5546875" style="5" bestFit="1" customWidth="1"/>
    <col min="3" max="16384" width="8.88671875" style="5"/>
  </cols>
  <sheetData>
    <row r="1" spans="1:2" x14ac:dyDescent="0.3">
      <c r="A1" s="5" t="s">
        <v>12</v>
      </c>
      <c r="B1" s="5" t="s">
        <v>13</v>
      </c>
    </row>
    <row r="2" spans="1:2" x14ac:dyDescent="0.3">
      <c r="A2" s="5" t="s">
        <v>27</v>
      </c>
      <c r="B2" s="5" t="s">
        <v>28</v>
      </c>
    </row>
    <row r="3" spans="1:2" x14ac:dyDescent="0.3">
      <c r="A3" s="5" t="s">
        <v>27</v>
      </c>
      <c r="B3" s="5" t="s">
        <v>329</v>
      </c>
    </row>
    <row r="4" spans="1:2" x14ac:dyDescent="0.3">
      <c r="A4" s="5" t="s">
        <v>27</v>
      </c>
      <c r="B4" s="5" t="s">
        <v>33</v>
      </c>
    </row>
    <row r="5" spans="1:2" x14ac:dyDescent="0.3">
      <c r="A5" s="5" t="s">
        <v>27</v>
      </c>
      <c r="B5" s="5" t="s">
        <v>37</v>
      </c>
    </row>
    <row r="6" spans="1:2" x14ac:dyDescent="0.3">
      <c r="A6" s="5" t="s">
        <v>27</v>
      </c>
      <c r="B6" s="5" t="s">
        <v>38</v>
      </c>
    </row>
    <row r="7" spans="1:2" x14ac:dyDescent="0.3">
      <c r="A7" s="5" t="s">
        <v>27</v>
      </c>
      <c r="B7" s="5" t="s">
        <v>49</v>
      </c>
    </row>
    <row r="8" spans="1:2" x14ac:dyDescent="0.3">
      <c r="A8" s="5" t="s">
        <v>27</v>
      </c>
      <c r="B8" s="5" t="s">
        <v>58</v>
      </c>
    </row>
    <row r="9" spans="1:2" x14ac:dyDescent="0.3">
      <c r="A9" s="5" t="s">
        <v>27</v>
      </c>
      <c r="B9" s="5" t="s">
        <v>67</v>
      </c>
    </row>
    <row r="10" spans="1:2" x14ac:dyDescent="0.3">
      <c r="A10" s="5" t="s">
        <v>27</v>
      </c>
      <c r="B10" s="5" t="s">
        <v>69</v>
      </c>
    </row>
    <row r="11" spans="1:2" x14ac:dyDescent="0.3">
      <c r="A11" s="5" t="s">
        <v>27</v>
      </c>
      <c r="B11" s="5" t="s">
        <v>80</v>
      </c>
    </row>
    <row r="12" spans="1:2" x14ac:dyDescent="0.3">
      <c r="A12" s="5" t="s">
        <v>27</v>
      </c>
      <c r="B12" s="5" t="s">
        <v>90</v>
      </c>
    </row>
    <row r="13" spans="1:2" x14ac:dyDescent="0.3">
      <c r="A13" s="5" t="s">
        <v>27</v>
      </c>
      <c r="B13" s="5" t="s">
        <v>93</v>
      </c>
    </row>
    <row r="14" spans="1:2" x14ac:dyDescent="0.3">
      <c r="A14" s="5" t="s">
        <v>27</v>
      </c>
      <c r="B14" s="5" t="s">
        <v>97</v>
      </c>
    </row>
    <row r="15" spans="1:2" x14ac:dyDescent="0.3">
      <c r="A15" s="5" t="s">
        <v>27</v>
      </c>
      <c r="B15" s="5" t="s">
        <v>107</v>
      </c>
    </row>
    <row r="16" spans="1:2" x14ac:dyDescent="0.3">
      <c r="A16" s="5" t="s">
        <v>27</v>
      </c>
      <c r="B16" s="5" t="s">
        <v>112</v>
      </c>
    </row>
    <row r="17" spans="1:2" x14ac:dyDescent="0.3">
      <c r="A17" s="5" t="s">
        <v>27</v>
      </c>
      <c r="B17" s="5" t="s">
        <v>123</v>
      </c>
    </row>
    <row r="18" spans="1:2" x14ac:dyDescent="0.3">
      <c r="A18" s="5" t="s">
        <v>27</v>
      </c>
      <c r="B18" s="5" t="s">
        <v>132</v>
      </c>
    </row>
    <row r="19" spans="1:2" x14ac:dyDescent="0.3">
      <c r="A19" s="5" t="s">
        <v>27</v>
      </c>
      <c r="B19" s="5" t="s">
        <v>136</v>
      </c>
    </row>
    <row r="20" spans="1:2" x14ac:dyDescent="0.3">
      <c r="A20" s="5" t="s">
        <v>144</v>
      </c>
      <c r="B20" s="5" t="s">
        <v>347</v>
      </c>
    </row>
    <row r="21" spans="1:2" x14ac:dyDescent="0.3">
      <c r="A21" s="5" t="s">
        <v>144</v>
      </c>
      <c r="B21" s="5" t="s">
        <v>149</v>
      </c>
    </row>
    <row r="22" spans="1:2" x14ac:dyDescent="0.3">
      <c r="A22" s="5" t="s">
        <v>144</v>
      </c>
      <c r="B22" s="5" t="s">
        <v>351</v>
      </c>
    </row>
    <row r="23" spans="1:2" x14ac:dyDescent="0.3">
      <c r="A23" s="5" t="s">
        <v>144</v>
      </c>
      <c r="B23" s="5" t="s">
        <v>153</v>
      </c>
    </row>
    <row r="24" spans="1:2" x14ac:dyDescent="0.3">
      <c r="A24" s="5" t="s">
        <v>210</v>
      </c>
      <c r="B24" s="5" t="s">
        <v>212</v>
      </c>
    </row>
    <row r="25" spans="1:2" x14ac:dyDescent="0.3">
      <c r="A25" s="5" t="s">
        <v>210</v>
      </c>
      <c r="B25" s="5" t="s">
        <v>215</v>
      </c>
    </row>
    <row r="26" spans="1:2" x14ac:dyDescent="0.3">
      <c r="A26" s="5" t="s">
        <v>210</v>
      </c>
      <c r="B26" s="5" t="s">
        <v>217</v>
      </c>
    </row>
    <row r="27" spans="1:2" x14ac:dyDescent="0.3">
      <c r="A27" s="5" t="s">
        <v>210</v>
      </c>
      <c r="B27" s="5" t="s">
        <v>224</v>
      </c>
    </row>
    <row r="28" spans="1:2" x14ac:dyDescent="0.3">
      <c r="A28" s="5" t="s">
        <v>210</v>
      </c>
      <c r="B28" s="5" t="s">
        <v>226</v>
      </c>
    </row>
    <row r="29" spans="1:2" x14ac:dyDescent="0.3">
      <c r="A29" s="5" t="s">
        <v>210</v>
      </c>
      <c r="B29" s="5" t="s">
        <v>229</v>
      </c>
    </row>
    <row r="30" spans="1:2" x14ac:dyDescent="0.3">
      <c r="A30" s="5" t="s">
        <v>210</v>
      </c>
      <c r="B30" s="5" t="s">
        <v>231</v>
      </c>
    </row>
    <row r="31" spans="1:2" x14ac:dyDescent="0.3">
      <c r="A31" s="5" t="s">
        <v>210</v>
      </c>
      <c r="B31" s="5" t="s">
        <v>360</v>
      </c>
    </row>
    <row r="32" spans="1:2" x14ac:dyDescent="0.3">
      <c r="A32" s="5" t="s">
        <v>210</v>
      </c>
      <c r="B32" s="5" t="s">
        <v>363</v>
      </c>
    </row>
    <row r="33" spans="1:2" x14ac:dyDescent="0.3">
      <c r="A33" s="5" t="s">
        <v>248</v>
      </c>
      <c r="B33" s="5" t="s">
        <v>249</v>
      </c>
    </row>
    <row r="34" spans="1:2" x14ac:dyDescent="0.3">
      <c r="A34" s="5" t="s">
        <v>248</v>
      </c>
      <c r="B34" s="5" t="s">
        <v>258</v>
      </c>
    </row>
    <row r="35" spans="1:2" x14ac:dyDescent="0.3">
      <c r="A35" s="5" t="s">
        <v>248</v>
      </c>
      <c r="B35" s="5" t="s">
        <v>260</v>
      </c>
    </row>
    <row r="36" spans="1:2" x14ac:dyDescent="0.3">
      <c r="A36" s="5" t="s">
        <v>248</v>
      </c>
      <c r="B36" s="5" t="s">
        <v>273</v>
      </c>
    </row>
    <row r="37" spans="1:2" x14ac:dyDescent="0.3">
      <c r="A37" s="5" t="s">
        <v>248</v>
      </c>
      <c r="B37" s="5" t="s">
        <v>278</v>
      </c>
    </row>
    <row r="38" spans="1:2" x14ac:dyDescent="0.3">
      <c r="A38" s="5" t="s">
        <v>248</v>
      </c>
      <c r="B38" s="5" t="s">
        <v>284</v>
      </c>
    </row>
    <row r="39" spans="1:2" x14ac:dyDescent="0.3">
      <c r="A39" s="5" t="s">
        <v>287</v>
      </c>
      <c r="B39" s="5" t="s">
        <v>287</v>
      </c>
    </row>
    <row r="40" spans="1:2" x14ac:dyDescent="0.3">
      <c r="A40" s="5" t="s">
        <v>368</v>
      </c>
      <c r="B40" s="5" t="s">
        <v>203</v>
      </c>
    </row>
    <row r="41" spans="1:2" x14ac:dyDescent="0.3">
      <c r="A41" s="5" t="s">
        <v>368</v>
      </c>
      <c r="B41" s="5" t="s">
        <v>274</v>
      </c>
    </row>
    <row r="42" spans="1:2" x14ac:dyDescent="0.3">
      <c r="A42" s="5" t="s">
        <v>368</v>
      </c>
      <c r="B42" s="5" t="s">
        <v>276</v>
      </c>
    </row>
    <row r="43" spans="1:2" x14ac:dyDescent="0.3">
      <c r="A43" s="5" t="s">
        <v>368</v>
      </c>
      <c r="B43" s="5" t="s">
        <v>205</v>
      </c>
    </row>
    <row r="44" spans="1:2" x14ac:dyDescent="0.3">
      <c r="A44" s="5" t="s">
        <v>368</v>
      </c>
      <c r="B44" s="5" t="s">
        <v>376</v>
      </c>
    </row>
    <row r="45" spans="1:2" x14ac:dyDescent="0.3">
      <c r="A45" s="5" t="s">
        <v>291</v>
      </c>
      <c r="B45" s="5" t="s">
        <v>382</v>
      </c>
    </row>
    <row r="46" spans="1:2" x14ac:dyDescent="0.3">
      <c r="A46" s="5" t="s">
        <v>291</v>
      </c>
      <c r="B46" s="5" t="s">
        <v>383</v>
      </c>
    </row>
    <row r="47" spans="1:2" x14ac:dyDescent="0.3">
      <c r="A47" s="5" t="s">
        <v>291</v>
      </c>
      <c r="B47" s="5" t="s">
        <v>310</v>
      </c>
    </row>
    <row r="48" spans="1:2" x14ac:dyDescent="0.3">
      <c r="A48" s="5" t="s">
        <v>291</v>
      </c>
      <c r="B48" s="5" t="s">
        <v>321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8"/>
  <sheetViews>
    <sheetView workbookViewId="0"/>
  </sheetViews>
  <sheetFormatPr defaultRowHeight="14.4" x14ac:dyDescent="0.3"/>
  <cols>
    <col min="1" max="1" width="28.5546875" style="5" bestFit="1" customWidth="1"/>
    <col min="2" max="2" width="54.77734375" style="5" bestFit="1" customWidth="1"/>
    <col min="3" max="16384" width="8.88671875" style="5"/>
  </cols>
  <sheetData>
    <row r="1" spans="1:2" x14ac:dyDescent="0.3">
      <c r="A1" s="5" t="s">
        <v>13</v>
      </c>
      <c r="B1" s="5" t="s">
        <v>14</v>
      </c>
    </row>
    <row r="2" spans="1:2" x14ac:dyDescent="0.3">
      <c r="A2" s="5" t="s">
        <v>347</v>
      </c>
      <c r="B2" s="5" t="s">
        <v>145</v>
      </c>
    </row>
    <row r="3" spans="1:2" x14ac:dyDescent="0.3">
      <c r="A3" s="5" t="s">
        <v>347</v>
      </c>
      <c r="B3" s="5" t="s">
        <v>147</v>
      </c>
    </row>
    <row r="4" spans="1:2" x14ac:dyDescent="0.3">
      <c r="A4" s="5" t="s">
        <v>347</v>
      </c>
      <c r="B4" s="5" t="s">
        <v>148</v>
      </c>
    </row>
    <row r="5" spans="1:2" x14ac:dyDescent="0.3">
      <c r="A5" s="5" t="s">
        <v>347</v>
      </c>
      <c r="B5" s="5" t="s">
        <v>348</v>
      </c>
    </row>
    <row r="6" spans="1:2" x14ac:dyDescent="0.3">
      <c r="A6" s="5" t="s">
        <v>347</v>
      </c>
      <c r="B6" s="5" t="s">
        <v>349</v>
      </c>
    </row>
    <row r="7" spans="1:2" x14ac:dyDescent="0.3">
      <c r="A7" s="5" t="s">
        <v>28</v>
      </c>
      <c r="B7" s="5" t="s">
        <v>29</v>
      </c>
    </row>
    <row r="8" spans="1:2" x14ac:dyDescent="0.3">
      <c r="A8" s="5" t="s">
        <v>28</v>
      </c>
      <c r="B8" s="5" t="s">
        <v>30</v>
      </c>
    </row>
    <row r="9" spans="1:2" x14ac:dyDescent="0.3">
      <c r="A9" s="5" t="s">
        <v>28</v>
      </c>
      <c r="B9" s="5" t="s">
        <v>31</v>
      </c>
    </row>
    <row r="10" spans="1:2" x14ac:dyDescent="0.3">
      <c r="A10" s="5" t="s">
        <v>28</v>
      </c>
      <c r="B10" s="5" t="s">
        <v>32</v>
      </c>
    </row>
    <row r="11" spans="1:2" x14ac:dyDescent="0.3">
      <c r="A11" s="5" t="s">
        <v>249</v>
      </c>
      <c r="B11" s="5" t="s">
        <v>250</v>
      </c>
    </row>
    <row r="12" spans="1:2" x14ac:dyDescent="0.3">
      <c r="A12" s="5" t="s">
        <v>249</v>
      </c>
      <c r="B12" s="5" t="s">
        <v>251</v>
      </c>
    </row>
    <row r="13" spans="1:2" x14ac:dyDescent="0.3">
      <c r="A13" s="5" t="s">
        <v>249</v>
      </c>
      <c r="B13" s="5" t="s">
        <v>252</v>
      </c>
    </row>
    <row r="14" spans="1:2" x14ac:dyDescent="0.3">
      <c r="A14" s="5" t="s">
        <v>249</v>
      </c>
      <c r="B14" s="5" t="s">
        <v>253</v>
      </c>
    </row>
    <row r="15" spans="1:2" x14ac:dyDescent="0.3">
      <c r="A15" s="5" t="s">
        <v>249</v>
      </c>
      <c r="B15" s="5" t="s">
        <v>255</v>
      </c>
    </row>
    <row r="16" spans="1:2" x14ac:dyDescent="0.3">
      <c r="A16" s="5" t="s">
        <v>249</v>
      </c>
      <c r="B16" s="5" t="s">
        <v>256</v>
      </c>
    </row>
    <row r="17" spans="1:2" x14ac:dyDescent="0.3">
      <c r="A17" s="5" t="s">
        <v>249</v>
      </c>
      <c r="B17" s="5" t="s">
        <v>257</v>
      </c>
    </row>
    <row r="18" spans="1:2" x14ac:dyDescent="0.3">
      <c r="A18" s="5" t="s">
        <v>249</v>
      </c>
      <c r="B18" s="5" t="s">
        <v>36</v>
      </c>
    </row>
    <row r="19" spans="1:2" x14ac:dyDescent="0.3">
      <c r="A19" s="5" t="s">
        <v>329</v>
      </c>
      <c r="B19" s="5" t="s">
        <v>140</v>
      </c>
    </row>
    <row r="20" spans="1:2" x14ac:dyDescent="0.3">
      <c r="A20" s="5" t="s">
        <v>329</v>
      </c>
      <c r="B20" s="5" t="s">
        <v>141</v>
      </c>
    </row>
    <row r="21" spans="1:2" x14ac:dyDescent="0.3">
      <c r="A21" s="5" t="s">
        <v>329</v>
      </c>
      <c r="B21" s="5" t="s">
        <v>142</v>
      </c>
    </row>
    <row r="22" spans="1:2" x14ac:dyDescent="0.3">
      <c r="A22" s="5" t="s">
        <v>329</v>
      </c>
      <c r="B22" s="5" t="s">
        <v>143</v>
      </c>
    </row>
    <row r="23" spans="1:2" x14ac:dyDescent="0.3">
      <c r="A23" s="5" t="s">
        <v>382</v>
      </c>
      <c r="B23" s="5" t="s">
        <v>312</v>
      </c>
    </row>
    <row r="24" spans="1:2" x14ac:dyDescent="0.3">
      <c r="A24" s="5" t="s">
        <v>382</v>
      </c>
      <c r="B24" s="5" t="s">
        <v>313</v>
      </c>
    </row>
    <row r="25" spans="1:2" x14ac:dyDescent="0.3">
      <c r="A25" s="5" t="s">
        <v>382</v>
      </c>
      <c r="B25" s="5" t="s">
        <v>292</v>
      </c>
    </row>
    <row r="26" spans="1:2" x14ac:dyDescent="0.3">
      <c r="A26" s="5" t="s">
        <v>382</v>
      </c>
      <c r="B26" s="5" t="s">
        <v>293</v>
      </c>
    </row>
    <row r="27" spans="1:2" x14ac:dyDescent="0.3">
      <c r="A27" s="5" t="s">
        <v>382</v>
      </c>
      <c r="B27" s="5" t="s">
        <v>294</v>
      </c>
    </row>
    <row r="28" spans="1:2" x14ac:dyDescent="0.3">
      <c r="A28" s="5" t="s">
        <v>382</v>
      </c>
      <c r="B28" s="5" t="s">
        <v>295</v>
      </c>
    </row>
    <row r="29" spans="1:2" x14ac:dyDescent="0.3">
      <c r="A29" s="5" t="s">
        <v>382</v>
      </c>
      <c r="B29" s="5" t="s">
        <v>296</v>
      </c>
    </row>
    <row r="30" spans="1:2" x14ac:dyDescent="0.3">
      <c r="A30" s="5" t="s">
        <v>382</v>
      </c>
      <c r="B30" s="5" t="s">
        <v>297</v>
      </c>
    </row>
    <row r="31" spans="1:2" x14ac:dyDescent="0.3">
      <c r="A31" s="5" t="s">
        <v>382</v>
      </c>
      <c r="B31" s="5" t="s">
        <v>298</v>
      </c>
    </row>
    <row r="32" spans="1:2" x14ac:dyDescent="0.3">
      <c r="A32" s="5" t="s">
        <v>382</v>
      </c>
      <c r="B32" s="5" t="s">
        <v>299</v>
      </c>
    </row>
    <row r="33" spans="1:2" x14ac:dyDescent="0.3">
      <c r="A33" s="5" t="s">
        <v>382</v>
      </c>
      <c r="B33" s="5" t="s">
        <v>314</v>
      </c>
    </row>
    <row r="34" spans="1:2" x14ac:dyDescent="0.3">
      <c r="A34" s="5" t="s">
        <v>382</v>
      </c>
      <c r="B34" s="5" t="s">
        <v>315</v>
      </c>
    </row>
    <row r="35" spans="1:2" x14ac:dyDescent="0.3">
      <c r="A35" s="5" t="s">
        <v>382</v>
      </c>
      <c r="B35" s="5" t="s">
        <v>316</v>
      </c>
    </row>
    <row r="36" spans="1:2" x14ac:dyDescent="0.3">
      <c r="A36" s="5" t="s">
        <v>382</v>
      </c>
      <c r="B36" s="5" t="s">
        <v>317</v>
      </c>
    </row>
    <row r="37" spans="1:2" x14ac:dyDescent="0.3">
      <c r="A37" s="5" t="s">
        <v>382</v>
      </c>
      <c r="B37" s="5" t="s">
        <v>318</v>
      </c>
    </row>
    <row r="38" spans="1:2" x14ac:dyDescent="0.3">
      <c r="A38" s="5" t="s">
        <v>382</v>
      </c>
      <c r="B38" s="5" t="s">
        <v>319</v>
      </c>
    </row>
    <row r="39" spans="1:2" x14ac:dyDescent="0.3">
      <c r="A39" s="5" t="s">
        <v>382</v>
      </c>
      <c r="B39" s="5" t="s">
        <v>320</v>
      </c>
    </row>
    <row r="40" spans="1:2" x14ac:dyDescent="0.3">
      <c r="A40" s="5" t="s">
        <v>33</v>
      </c>
      <c r="B40" s="5" t="s">
        <v>34</v>
      </c>
    </row>
    <row r="41" spans="1:2" x14ac:dyDescent="0.3">
      <c r="A41" s="5" t="s">
        <v>33</v>
      </c>
      <c r="B41" s="5" t="s">
        <v>35</v>
      </c>
    </row>
    <row r="42" spans="1:2" x14ac:dyDescent="0.3">
      <c r="A42" s="5" t="s">
        <v>33</v>
      </c>
      <c r="B42" s="5" t="s">
        <v>36</v>
      </c>
    </row>
    <row r="43" spans="1:2" x14ac:dyDescent="0.3">
      <c r="A43" s="5" t="s">
        <v>37</v>
      </c>
      <c r="B43" s="5" t="s">
        <v>36</v>
      </c>
    </row>
    <row r="44" spans="1:2" x14ac:dyDescent="0.3">
      <c r="A44" s="5" t="s">
        <v>38</v>
      </c>
      <c r="B44" s="5" t="s">
        <v>39</v>
      </c>
    </row>
    <row r="45" spans="1:2" x14ac:dyDescent="0.3">
      <c r="A45" s="5" t="s">
        <v>38</v>
      </c>
      <c r="B45" s="5" t="s">
        <v>40</v>
      </c>
    </row>
    <row r="46" spans="1:2" x14ac:dyDescent="0.3">
      <c r="A46" s="5" t="s">
        <v>38</v>
      </c>
      <c r="B46" s="5" t="s">
        <v>41</v>
      </c>
    </row>
    <row r="47" spans="1:2" x14ac:dyDescent="0.3">
      <c r="A47" s="5" t="s">
        <v>38</v>
      </c>
      <c r="B47" s="5" t="s">
        <v>42</v>
      </c>
    </row>
    <row r="48" spans="1:2" x14ac:dyDescent="0.3">
      <c r="A48" s="5" t="s">
        <v>38</v>
      </c>
      <c r="B48" s="5" t="s">
        <v>43</v>
      </c>
    </row>
    <row r="49" spans="1:2" x14ac:dyDescent="0.3">
      <c r="A49" s="5" t="s">
        <v>38</v>
      </c>
      <c r="B49" s="5" t="s">
        <v>44</v>
      </c>
    </row>
    <row r="50" spans="1:2" x14ac:dyDescent="0.3">
      <c r="A50" s="5" t="s">
        <v>38</v>
      </c>
      <c r="B50" s="5" t="s">
        <v>45</v>
      </c>
    </row>
    <row r="51" spans="1:2" x14ac:dyDescent="0.3">
      <c r="A51" s="5" t="s">
        <v>38</v>
      </c>
      <c r="B51" s="5" t="s">
        <v>46</v>
      </c>
    </row>
    <row r="52" spans="1:2" x14ac:dyDescent="0.3">
      <c r="A52" s="5" t="s">
        <v>38</v>
      </c>
      <c r="B52" s="5" t="s">
        <v>47</v>
      </c>
    </row>
    <row r="53" spans="1:2" x14ac:dyDescent="0.3">
      <c r="A53" s="5" t="s">
        <v>38</v>
      </c>
      <c r="B53" s="5" t="s">
        <v>48</v>
      </c>
    </row>
    <row r="54" spans="1:2" x14ac:dyDescent="0.3">
      <c r="A54" s="5" t="s">
        <v>149</v>
      </c>
      <c r="B54" s="5" t="s">
        <v>350</v>
      </c>
    </row>
    <row r="55" spans="1:2" x14ac:dyDescent="0.3">
      <c r="A55" s="5" t="s">
        <v>149</v>
      </c>
      <c r="B55" s="5" t="s">
        <v>150</v>
      </c>
    </row>
    <row r="56" spans="1:2" x14ac:dyDescent="0.3">
      <c r="A56" s="5" t="s">
        <v>149</v>
      </c>
      <c r="B56" s="5" t="s">
        <v>151</v>
      </c>
    </row>
    <row r="57" spans="1:2" x14ac:dyDescent="0.3">
      <c r="A57" s="5" t="s">
        <v>49</v>
      </c>
      <c r="B57" s="5" t="s">
        <v>50</v>
      </c>
    </row>
    <row r="58" spans="1:2" x14ac:dyDescent="0.3">
      <c r="A58" s="5" t="s">
        <v>49</v>
      </c>
      <c r="B58" s="5" t="s">
        <v>330</v>
      </c>
    </row>
    <row r="59" spans="1:2" x14ac:dyDescent="0.3">
      <c r="A59" s="5" t="s">
        <v>49</v>
      </c>
      <c r="B59" s="5" t="s">
        <v>51</v>
      </c>
    </row>
    <row r="60" spans="1:2" x14ac:dyDescent="0.3">
      <c r="A60" s="5" t="s">
        <v>49</v>
      </c>
      <c r="B60" s="5" t="s">
        <v>52</v>
      </c>
    </row>
    <row r="61" spans="1:2" x14ac:dyDescent="0.3">
      <c r="A61" s="5" t="s">
        <v>49</v>
      </c>
      <c r="B61" s="5" t="s">
        <v>53</v>
      </c>
    </row>
    <row r="62" spans="1:2" x14ac:dyDescent="0.3">
      <c r="A62" s="5" t="s">
        <v>49</v>
      </c>
      <c r="B62" s="5" t="s">
        <v>54</v>
      </c>
    </row>
    <row r="63" spans="1:2" x14ac:dyDescent="0.3">
      <c r="A63" s="5" t="s">
        <v>49</v>
      </c>
      <c r="B63" s="5" t="s">
        <v>55</v>
      </c>
    </row>
    <row r="64" spans="1:2" x14ac:dyDescent="0.3">
      <c r="A64" s="5" t="s">
        <v>49</v>
      </c>
      <c r="B64" s="5" t="s">
        <v>56</v>
      </c>
    </row>
    <row r="65" spans="1:2" x14ac:dyDescent="0.3">
      <c r="A65" s="5" t="s">
        <v>49</v>
      </c>
      <c r="B65" s="5" t="s">
        <v>57</v>
      </c>
    </row>
    <row r="66" spans="1:2" x14ac:dyDescent="0.3">
      <c r="A66" s="5" t="s">
        <v>212</v>
      </c>
      <c r="B66" s="5" t="s">
        <v>213</v>
      </c>
    </row>
    <row r="67" spans="1:2" x14ac:dyDescent="0.3">
      <c r="A67" s="5" t="s">
        <v>212</v>
      </c>
      <c r="B67" s="5" t="s">
        <v>214</v>
      </c>
    </row>
    <row r="68" spans="1:2" x14ac:dyDescent="0.3">
      <c r="A68" s="5" t="s">
        <v>212</v>
      </c>
      <c r="B68" s="5" t="s">
        <v>356</v>
      </c>
    </row>
    <row r="69" spans="1:2" x14ac:dyDescent="0.3">
      <c r="A69" s="5" t="s">
        <v>212</v>
      </c>
      <c r="B69" s="5" t="s">
        <v>357</v>
      </c>
    </row>
    <row r="70" spans="1:2" x14ac:dyDescent="0.3">
      <c r="A70" s="5" t="s">
        <v>215</v>
      </c>
      <c r="B70" s="5" t="s">
        <v>216</v>
      </c>
    </row>
    <row r="71" spans="1:2" x14ac:dyDescent="0.3">
      <c r="A71" s="5" t="s">
        <v>58</v>
      </c>
      <c r="B71" s="5" t="s">
        <v>59</v>
      </c>
    </row>
    <row r="72" spans="1:2" x14ac:dyDescent="0.3">
      <c r="A72" s="5" t="s">
        <v>58</v>
      </c>
      <c r="B72" s="5" t="s">
        <v>60</v>
      </c>
    </row>
    <row r="73" spans="1:2" x14ac:dyDescent="0.3">
      <c r="A73" s="5" t="s">
        <v>58</v>
      </c>
      <c r="B73" s="5" t="s">
        <v>61</v>
      </c>
    </row>
    <row r="74" spans="1:2" x14ac:dyDescent="0.3">
      <c r="A74" s="5" t="s">
        <v>58</v>
      </c>
      <c r="B74" s="5" t="s">
        <v>62</v>
      </c>
    </row>
    <row r="75" spans="1:2" x14ac:dyDescent="0.3">
      <c r="A75" s="5" t="s">
        <v>58</v>
      </c>
      <c r="B75" s="5" t="s">
        <v>63</v>
      </c>
    </row>
    <row r="76" spans="1:2" x14ac:dyDescent="0.3">
      <c r="A76" s="5" t="s">
        <v>58</v>
      </c>
      <c r="B76" s="5" t="s">
        <v>64</v>
      </c>
    </row>
    <row r="77" spans="1:2" x14ac:dyDescent="0.3">
      <c r="A77" s="5" t="s">
        <v>58</v>
      </c>
      <c r="B77" s="5" t="s">
        <v>65</v>
      </c>
    </row>
    <row r="78" spans="1:2" x14ac:dyDescent="0.3">
      <c r="A78" s="5" t="s">
        <v>58</v>
      </c>
      <c r="B78" s="5" t="s">
        <v>106</v>
      </c>
    </row>
    <row r="79" spans="1:2" x14ac:dyDescent="0.3">
      <c r="A79" s="5" t="s">
        <v>58</v>
      </c>
      <c r="B79" s="5" t="s">
        <v>66</v>
      </c>
    </row>
    <row r="80" spans="1:2" x14ac:dyDescent="0.3">
      <c r="A80" s="5" t="s">
        <v>67</v>
      </c>
      <c r="B80" s="5" t="s">
        <v>68</v>
      </c>
    </row>
    <row r="81" spans="1:2" x14ac:dyDescent="0.3">
      <c r="A81" s="5" t="s">
        <v>67</v>
      </c>
      <c r="B81" s="5" t="s">
        <v>94</v>
      </c>
    </row>
    <row r="82" spans="1:2" x14ac:dyDescent="0.3">
      <c r="A82" s="5" t="s">
        <v>217</v>
      </c>
      <c r="B82" s="5" t="s">
        <v>218</v>
      </c>
    </row>
    <row r="83" spans="1:2" x14ac:dyDescent="0.3">
      <c r="A83" s="5" t="s">
        <v>217</v>
      </c>
      <c r="B83" s="5" t="s">
        <v>219</v>
      </c>
    </row>
    <row r="84" spans="1:2" x14ac:dyDescent="0.3">
      <c r="A84" s="5" t="s">
        <v>217</v>
      </c>
      <c r="B84" s="5" t="s">
        <v>220</v>
      </c>
    </row>
    <row r="85" spans="1:2" x14ac:dyDescent="0.3">
      <c r="A85" s="5" t="s">
        <v>217</v>
      </c>
      <c r="B85" s="5" t="s">
        <v>221</v>
      </c>
    </row>
    <row r="86" spans="1:2" x14ac:dyDescent="0.3">
      <c r="A86" s="5" t="s">
        <v>217</v>
      </c>
      <c r="B86" s="5" t="s">
        <v>222</v>
      </c>
    </row>
    <row r="87" spans="1:2" x14ac:dyDescent="0.3">
      <c r="A87" s="5" t="s">
        <v>217</v>
      </c>
      <c r="B87" s="5" t="s">
        <v>223</v>
      </c>
    </row>
    <row r="88" spans="1:2" x14ac:dyDescent="0.3">
      <c r="A88" s="5" t="s">
        <v>258</v>
      </c>
      <c r="B88" s="5" t="s">
        <v>259</v>
      </c>
    </row>
    <row r="89" spans="1:2" x14ac:dyDescent="0.3">
      <c r="A89" s="5" t="s">
        <v>260</v>
      </c>
      <c r="B89" s="5" t="s">
        <v>261</v>
      </c>
    </row>
    <row r="90" spans="1:2" x14ac:dyDescent="0.3">
      <c r="A90" s="5" t="s">
        <v>260</v>
      </c>
      <c r="B90" s="5" t="s">
        <v>262</v>
      </c>
    </row>
    <row r="91" spans="1:2" x14ac:dyDescent="0.3">
      <c r="A91" s="5" t="s">
        <v>260</v>
      </c>
      <c r="B91" s="5" t="s">
        <v>263</v>
      </c>
    </row>
    <row r="92" spans="1:2" x14ac:dyDescent="0.3">
      <c r="A92" s="5" t="s">
        <v>260</v>
      </c>
      <c r="B92" s="5" t="s">
        <v>264</v>
      </c>
    </row>
    <row r="93" spans="1:2" x14ac:dyDescent="0.3">
      <c r="A93" s="5" t="s">
        <v>260</v>
      </c>
      <c r="B93" s="5" t="s">
        <v>265</v>
      </c>
    </row>
    <row r="94" spans="1:2" x14ac:dyDescent="0.3">
      <c r="A94" s="5" t="s">
        <v>260</v>
      </c>
      <c r="B94" s="5" t="s">
        <v>266</v>
      </c>
    </row>
    <row r="95" spans="1:2" x14ac:dyDescent="0.3">
      <c r="A95" s="5" t="s">
        <v>260</v>
      </c>
      <c r="B95" s="5" t="s">
        <v>366</v>
      </c>
    </row>
    <row r="96" spans="1:2" x14ac:dyDescent="0.3">
      <c r="A96" s="5" t="s">
        <v>260</v>
      </c>
      <c r="B96" s="5" t="s">
        <v>367</v>
      </c>
    </row>
    <row r="97" spans="1:2" x14ac:dyDescent="0.3">
      <c r="A97" s="5" t="s">
        <v>260</v>
      </c>
      <c r="B97" s="5" t="s">
        <v>267</v>
      </c>
    </row>
    <row r="98" spans="1:2" x14ac:dyDescent="0.3">
      <c r="A98" s="5" t="s">
        <v>260</v>
      </c>
      <c r="B98" s="5" t="s">
        <v>268</v>
      </c>
    </row>
    <row r="99" spans="1:2" x14ac:dyDescent="0.3">
      <c r="A99" s="5" t="s">
        <v>260</v>
      </c>
      <c r="B99" s="5" t="s">
        <v>269</v>
      </c>
    </row>
    <row r="100" spans="1:2" x14ac:dyDescent="0.3">
      <c r="A100" s="5" t="s">
        <v>260</v>
      </c>
      <c r="B100" s="5" t="s">
        <v>270</v>
      </c>
    </row>
    <row r="101" spans="1:2" x14ac:dyDescent="0.3">
      <c r="A101" s="5" t="s">
        <v>260</v>
      </c>
      <c r="B101" s="5" t="s">
        <v>271</v>
      </c>
    </row>
    <row r="102" spans="1:2" x14ac:dyDescent="0.3">
      <c r="A102" s="5" t="s">
        <v>260</v>
      </c>
      <c r="B102" s="5" t="s">
        <v>272</v>
      </c>
    </row>
    <row r="103" spans="1:2" x14ac:dyDescent="0.3">
      <c r="A103" s="5" t="s">
        <v>351</v>
      </c>
      <c r="B103" s="5" t="s">
        <v>152</v>
      </c>
    </row>
    <row r="104" spans="1:2" x14ac:dyDescent="0.3">
      <c r="A104" s="5" t="s">
        <v>351</v>
      </c>
      <c r="B104" s="5" t="s">
        <v>146</v>
      </c>
    </row>
    <row r="105" spans="1:2" x14ac:dyDescent="0.3">
      <c r="A105" s="5" t="s">
        <v>351</v>
      </c>
      <c r="B105" s="5" t="s">
        <v>352</v>
      </c>
    </row>
    <row r="106" spans="1:2" x14ac:dyDescent="0.3">
      <c r="A106" s="5" t="s">
        <v>351</v>
      </c>
      <c r="B106" s="5" t="s">
        <v>353</v>
      </c>
    </row>
    <row r="107" spans="1:2" x14ac:dyDescent="0.3">
      <c r="A107" s="5" t="s">
        <v>224</v>
      </c>
      <c r="B107" s="5" t="s">
        <v>225</v>
      </c>
    </row>
    <row r="108" spans="1:2" x14ac:dyDescent="0.3">
      <c r="A108" s="5" t="s">
        <v>226</v>
      </c>
      <c r="B108" s="5" t="s">
        <v>227</v>
      </c>
    </row>
    <row r="109" spans="1:2" x14ac:dyDescent="0.3">
      <c r="A109" s="5" t="s">
        <v>226</v>
      </c>
      <c r="B109" s="5" t="s">
        <v>228</v>
      </c>
    </row>
    <row r="110" spans="1:2" x14ac:dyDescent="0.3">
      <c r="A110" s="5" t="s">
        <v>226</v>
      </c>
      <c r="B110" s="5" t="s">
        <v>358</v>
      </c>
    </row>
    <row r="111" spans="1:2" x14ac:dyDescent="0.3">
      <c r="A111" s="5" t="s">
        <v>226</v>
      </c>
      <c r="B111" s="5" t="s">
        <v>359</v>
      </c>
    </row>
    <row r="112" spans="1:2" x14ac:dyDescent="0.3">
      <c r="A112" s="5" t="s">
        <v>226</v>
      </c>
      <c r="B112" s="5" t="s">
        <v>357</v>
      </c>
    </row>
    <row r="113" spans="1:2" x14ac:dyDescent="0.3">
      <c r="A113" s="5" t="s">
        <v>229</v>
      </c>
      <c r="B113" s="5" t="s">
        <v>357</v>
      </c>
    </row>
    <row r="114" spans="1:2" x14ac:dyDescent="0.3">
      <c r="A114" s="5" t="s">
        <v>229</v>
      </c>
      <c r="B114" s="5" t="s">
        <v>230</v>
      </c>
    </row>
    <row r="115" spans="1:2" x14ac:dyDescent="0.3">
      <c r="A115" s="5" t="s">
        <v>69</v>
      </c>
      <c r="B115" s="5" t="s">
        <v>70</v>
      </c>
    </row>
    <row r="116" spans="1:2" x14ac:dyDescent="0.3">
      <c r="A116" s="5" t="s">
        <v>69</v>
      </c>
      <c r="B116" s="5" t="s">
        <v>71</v>
      </c>
    </row>
    <row r="117" spans="1:2" x14ac:dyDescent="0.3">
      <c r="A117" s="5" t="s">
        <v>69</v>
      </c>
      <c r="B117" s="5" t="s">
        <v>72</v>
      </c>
    </row>
    <row r="118" spans="1:2" x14ac:dyDescent="0.3">
      <c r="A118" s="5" t="s">
        <v>69</v>
      </c>
      <c r="B118" s="5" t="s">
        <v>73</v>
      </c>
    </row>
    <row r="119" spans="1:2" x14ac:dyDescent="0.3">
      <c r="A119" s="5" t="s">
        <v>69</v>
      </c>
      <c r="B119" s="5" t="s">
        <v>74</v>
      </c>
    </row>
    <row r="120" spans="1:2" x14ac:dyDescent="0.3">
      <c r="A120" s="5" t="s">
        <v>69</v>
      </c>
      <c r="B120" s="5" t="s">
        <v>75</v>
      </c>
    </row>
    <row r="121" spans="1:2" x14ac:dyDescent="0.3">
      <c r="A121" s="5" t="s">
        <v>69</v>
      </c>
      <c r="B121" s="5" t="s">
        <v>76</v>
      </c>
    </row>
    <row r="122" spans="1:2" x14ac:dyDescent="0.3">
      <c r="A122" s="5" t="s">
        <v>69</v>
      </c>
      <c r="B122" s="5" t="s">
        <v>77</v>
      </c>
    </row>
    <row r="123" spans="1:2" x14ac:dyDescent="0.3">
      <c r="A123" s="5" t="s">
        <v>69</v>
      </c>
      <c r="B123" s="5" t="s">
        <v>78</v>
      </c>
    </row>
    <row r="124" spans="1:2" x14ac:dyDescent="0.3">
      <c r="A124" s="5" t="s">
        <v>69</v>
      </c>
      <c r="B124" s="5" t="s">
        <v>79</v>
      </c>
    </row>
    <row r="125" spans="1:2" x14ac:dyDescent="0.3">
      <c r="A125" s="5" t="s">
        <v>231</v>
      </c>
      <c r="B125" s="5" t="s">
        <v>36</v>
      </c>
    </row>
    <row r="126" spans="1:2" x14ac:dyDescent="0.3">
      <c r="A126" s="5" t="s">
        <v>80</v>
      </c>
      <c r="B126" s="5" t="s">
        <v>81</v>
      </c>
    </row>
    <row r="127" spans="1:2" x14ac:dyDescent="0.3">
      <c r="A127" s="5" t="s">
        <v>80</v>
      </c>
      <c r="B127" s="5" t="s">
        <v>82</v>
      </c>
    </row>
    <row r="128" spans="1:2" x14ac:dyDescent="0.3">
      <c r="A128" s="5" t="s">
        <v>80</v>
      </c>
      <c r="B128" s="5" t="s">
        <v>83</v>
      </c>
    </row>
    <row r="129" spans="1:2" x14ac:dyDescent="0.3">
      <c r="A129" s="5" t="s">
        <v>80</v>
      </c>
      <c r="B129" s="5" t="s">
        <v>84</v>
      </c>
    </row>
    <row r="130" spans="1:2" x14ac:dyDescent="0.3">
      <c r="A130" s="5" t="s">
        <v>80</v>
      </c>
      <c r="B130" s="5" t="s">
        <v>85</v>
      </c>
    </row>
    <row r="131" spans="1:2" x14ac:dyDescent="0.3">
      <c r="A131" s="5" t="s">
        <v>80</v>
      </c>
      <c r="B131" s="5" t="s">
        <v>86</v>
      </c>
    </row>
    <row r="132" spans="1:2" x14ac:dyDescent="0.3">
      <c r="A132" s="5" t="s">
        <v>80</v>
      </c>
      <c r="B132" s="5" t="s">
        <v>87</v>
      </c>
    </row>
    <row r="133" spans="1:2" x14ac:dyDescent="0.3">
      <c r="A133" s="5" t="s">
        <v>80</v>
      </c>
      <c r="B133" s="5" t="s">
        <v>88</v>
      </c>
    </row>
    <row r="134" spans="1:2" x14ac:dyDescent="0.3">
      <c r="A134" s="5" t="s">
        <v>80</v>
      </c>
      <c r="B134" s="5" t="s">
        <v>331</v>
      </c>
    </row>
    <row r="135" spans="1:2" x14ac:dyDescent="0.3">
      <c r="A135" s="5" t="s">
        <v>80</v>
      </c>
      <c r="B135" s="5" t="s">
        <v>332</v>
      </c>
    </row>
    <row r="136" spans="1:2" x14ac:dyDescent="0.3">
      <c r="A136" s="5" t="s">
        <v>80</v>
      </c>
      <c r="B136" s="5" t="s">
        <v>333</v>
      </c>
    </row>
    <row r="137" spans="1:2" x14ac:dyDescent="0.3">
      <c r="A137" s="5" t="s">
        <v>80</v>
      </c>
      <c r="B137" s="5" t="s">
        <v>334</v>
      </c>
    </row>
    <row r="138" spans="1:2" x14ac:dyDescent="0.3">
      <c r="A138" s="5" t="s">
        <v>80</v>
      </c>
      <c r="B138" s="5" t="s">
        <v>335</v>
      </c>
    </row>
    <row r="139" spans="1:2" x14ac:dyDescent="0.3">
      <c r="A139" s="5" t="s">
        <v>80</v>
      </c>
      <c r="B139" s="5" t="s">
        <v>336</v>
      </c>
    </row>
    <row r="140" spans="1:2" x14ac:dyDescent="0.3">
      <c r="A140" s="5" t="s">
        <v>80</v>
      </c>
      <c r="B140" s="5" t="s">
        <v>337</v>
      </c>
    </row>
    <row r="141" spans="1:2" x14ac:dyDescent="0.3">
      <c r="A141" s="5" t="s">
        <v>80</v>
      </c>
      <c r="B141" s="5" t="s">
        <v>338</v>
      </c>
    </row>
    <row r="142" spans="1:2" x14ac:dyDescent="0.3">
      <c r="A142" s="5" t="s">
        <v>80</v>
      </c>
      <c r="B142" s="5" t="s">
        <v>339</v>
      </c>
    </row>
    <row r="143" spans="1:2" x14ac:dyDescent="0.3">
      <c r="A143" s="5" t="s">
        <v>80</v>
      </c>
      <c r="B143" s="5" t="s">
        <v>340</v>
      </c>
    </row>
    <row r="144" spans="1:2" x14ac:dyDescent="0.3">
      <c r="A144" s="5" t="s">
        <v>80</v>
      </c>
      <c r="B144" s="5" t="s">
        <v>89</v>
      </c>
    </row>
    <row r="145" spans="1:2" x14ac:dyDescent="0.3">
      <c r="A145" s="5" t="s">
        <v>80</v>
      </c>
      <c r="B145" s="5" t="s">
        <v>341</v>
      </c>
    </row>
    <row r="146" spans="1:2" x14ac:dyDescent="0.3">
      <c r="A146" s="5" t="s">
        <v>80</v>
      </c>
      <c r="B146" s="5" t="s">
        <v>342</v>
      </c>
    </row>
    <row r="147" spans="1:2" x14ac:dyDescent="0.3">
      <c r="A147" s="5" t="s">
        <v>80</v>
      </c>
      <c r="B147" s="5" t="s">
        <v>343</v>
      </c>
    </row>
    <row r="148" spans="1:2" x14ac:dyDescent="0.3">
      <c r="A148" s="5" t="s">
        <v>203</v>
      </c>
      <c r="B148" s="5" t="s">
        <v>204</v>
      </c>
    </row>
    <row r="149" spans="1:2" x14ac:dyDescent="0.3">
      <c r="A149" s="5" t="s">
        <v>273</v>
      </c>
      <c r="B149" s="5" t="s">
        <v>36</v>
      </c>
    </row>
    <row r="150" spans="1:2" x14ac:dyDescent="0.3">
      <c r="A150" s="5" t="s">
        <v>90</v>
      </c>
      <c r="B150" s="5" t="s">
        <v>91</v>
      </c>
    </row>
    <row r="151" spans="1:2" x14ac:dyDescent="0.3">
      <c r="A151" s="5" t="s">
        <v>90</v>
      </c>
      <c r="B151" s="5" t="s">
        <v>92</v>
      </c>
    </row>
    <row r="152" spans="1:2" x14ac:dyDescent="0.3">
      <c r="A152" s="5" t="s">
        <v>274</v>
      </c>
      <c r="B152" s="5" t="s">
        <v>369</v>
      </c>
    </row>
    <row r="153" spans="1:2" x14ac:dyDescent="0.3">
      <c r="A153" s="5" t="s">
        <v>274</v>
      </c>
      <c r="B153" s="5" t="s">
        <v>370</v>
      </c>
    </row>
    <row r="154" spans="1:2" x14ac:dyDescent="0.3">
      <c r="A154" s="5" t="s">
        <v>274</v>
      </c>
      <c r="B154" s="5" t="s">
        <v>275</v>
      </c>
    </row>
    <row r="155" spans="1:2" x14ac:dyDescent="0.3">
      <c r="A155" s="5" t="s">
        <v>276</v>
      </c>
      <c r="B155" s="5" t="s">
        <v>277</v>
      </c>
    </row>
    <row r="156" spans="1:2" x14ac:dyDescent="0.3">
      <c r="A156" s="5" t="s">
        <v>276</v>
      </c>
      <c r="B156" s="5" t="s">
        <v>371</v>
      </c>
    </row>
    <row r="157" spans="1:2" x14ac:dyDescent="0.3">
      <c r="A157" s="5" t="s">
        <v>93</v>
      </c>
      <c r="B157" s="5" t="s">
        <v>95</v>
      </c>
    </row>
    <row r="158" spans="1:2" x14ac:dyDescent="0.3">
      <c r="A158" s="5" t="s">
        <v>93</v>
      </c>
      <c r="B158" s="5" t="s">
        <v>344</v>
      </c>
    </row>
    <row r="159" spans="1:2" x14ac:dyDescent="0.3">
      <c r="A159" s="5" t="s">
        <v>93</v>
      </c>
      <c r="B159" s="5" t="s">
        <v>96</v>
      </c>
    </row>
    <row r="160" spans="1:2" x14ac:dyDescent="0.3">
      <c r="A160" s="5" t="s">
        <v>97</v>
      </c>
      <c r="B160" s="5" t="s">
        <v>98</v>
      </c>
    </row>
    <row r="161" spans="1:2" x14ac:dyDescent="0.3">
      <c r="A161" s="5" t="s">
        <v>97</v>
      </c>
      <c r="B161" s="5" t="s">
        <v>99</v>
      </c>
    </row>
    <row r="162" spans="1:2" x14ac:dyDescent="0.3">
      <c r="A162" s="5" t="s">
        <v>97</v>
      </c>
      <c r="B162" s="5" t="s">
        <v>100</v>
      </c>
    </row>
    <row r="163" spans="1:2" x14ac:dyDescent="0.3">
      <c r="A163" s="5" t="s">
        <v>97</v>
      </c>
      <c r="B163" s="5" t="s">
        <v>101</v>
      </c>
    </row>
    <row r="164" spans="1:2" x14ac:dyDescent="0.3">
      <c r="A164" s="5" t="s">
        <v>97</v>
      </c>
      <c r="B164" s="5" t="s">
        <v>102</v>
      </c>
    </row>
    <row r="165" spans="1:2" x14ac:dyDescent="0.3">
      <c r="A165" s="5" t="s">
        <v>97</v>
      </c>
      <c r="B165" s="5" t="s">
        <v>103</v>
      </c>
    </row>
    <row r="166" spans="1:2" x14ac:dyDescent="0.3">
      <c r="A166" s="5" t="s">
        <v>97</v>
      </c>
      <c r="B166" s="5" t="s">
        <v>104</v>
      </c>
    </row>
    <row r="167" spans="1:2" x14ac:dyDescent="0.3">
      <c r="A167" s="5" t="s">
        <v>97</v>
      </c>
      <c r="B167" s="5" t="s">
        <v>105</v>
      </c>
    </row>
    <row r="168" spans="1:2" x14ac:dyDescent="0.3">
      <c r="A168" s="5" t="s">
        <v>287</v>
      </c>
      <c r="B168" s="5" t="s">
        <v>288</v>
      </c>
    </row>
    <row r="169" spans="1:2" x14ac:dyDescent="0.3">
      <c r="A169" s="5" t="s">
        <v>287</v>
      </c>
      <c r="B169" s="5" t="s">
        <v>289</v>
      </c>
    </row>
    <row r="170" spans="1:2" x14ac:dyDescent="0.3">
      <c r="A170" s="5" t="s">
        <v>287</v>
      </c>
      <c r="B170" s="5" t="s">
        <v>290</v>
      </c>
    </row>
    <row r="171" spans="1:2" x14ac:dyDescent="0.3">
      <c r="A171" s="5" t="s">
        <v>153</v>
      </c>
      <c r="B171" s="5" t="s">
        <v>154</v>
      </c>
    </row>
    <row r="172" spans="1:2" x14ac:dyDescent="0.3">
      <c r="A172" s="5" t="s">
        <v>153</v>
      </c>
      <c r="B172" s="5" t="s">
        <v>155</v>
      </c>
    </row>
    <row r="173" spans="1:2" x14ac:dyDescent="0.3">
      <c r="A173" s="5" t="s">
        <v>153</v>
      </c>
      <c r="B173" s="5" t="s">
        <v>156</v>
      </c>
    </row>
    <row r="174" spans="1:2" x14ac:dyDescent="0.3">
      <c r="A174" s="5" t="s">
        <v>153</v>
      </c>
      <c r="B174" s="5" t="s">
        <v>157</v>
      </c>
    </row>
    <row r="175" spans="1:2" x14ac:dyDescent="0.3">
      <c r="A175" s="5" t="s">
        <v>153</v>
      </c>
      <c r="B175" s="5" t="s">
        <v>158</v>
      </c>
    </row>
    <row r="176" spans="1:2" x14ac:dyDescent="0.3">
      <c r="A176" s="5" t="s">
        <v>153</v>
      </c>
      <c r="B176" s="5" t="s">
        <v>354</v>
      </c>
    </row>
    <row r="177" spans="1:2" x14ac:dyDescent="0.3">
      <c r="A177" s="5" t="s">
        <v>153</v>
      </c>
      <c r="B177" s="5" t="s">
        <v>355</v>
      </c>
    </row>
    <row r="178" spans="1:2" x14ac:dyDescent="0.3">
      <c r="A178" s="5" t="s">
        <v>107</v>
      </c>
      <c r="B178" s="5" t="s">
        <v>108</v>
      </c>
    </row>
    <row r="179" spans="1:2" x14ac:dyDescent="0.3">
      <c r="A179" s="5" t="s">
        <v>107</v>
      </c>
      <c r="B179" s="5" t="s">
        <v>109</v>
      </c>
    </row>
    <row r="180" spans="1:2" x14ac:dyDescent="0.3">
      <c r="A180" s="5" t="s">
        <v>107</v>
      </c>
      <c r="B180" s="5" t="s">
        <v>110</v>
      </c>
    </row>
    <row r="181" spans="1:2" x14ac:dyDescent="0.3">
      <c r="A181" s="5" t="s">
        <v>107</v>
      </c>
      <c r="B181" s="5" t="s">
        <v>345</v>
      </c>
    </row>
    <row r="182" spans="1:2" x14ac:dyDescent="0.3">
      <c r="A182" s="5" t="s">
        <v>107</v>
      </c>
      <c r="B182" s="5" t="s">
        <v>111</v>
      </c>
    </row>
    <row r="183" spans="1:2" x14ac:dyDescent="0.3">
      <c r="A183" s="5" t="s">
        <v>278</v>
      </c>
      <c r="B183" s="5" t="s">
        <v>279</v>
      </c>
    </row>
    <row r="184" spans="1:2" x14ac:dyDescent="0.3">
      <c r="A184" s="5" t="s">
        <v>278</v>
      </c>
      <c r="B184" s="5" t="s">
        <v>280</v>
      </c>
    </row>
    <row r="185" spans="1:2" x14ac:dyDescent="0.3">
      <c r="A185" s="5" t="s">
        <v>278</v>
      </c>
      <c r="B185" s="5" t="s">
        <v>281</v>
      </c>
    </row>
    <row r="186" spans="1:2" x14ac:dyDescent="0.3">
      <c r="A186" s="5" t="s">
        <v>278</v>
      </c>
      <c r="B186" s="5" t="s">
        <v>282</v>
      </c>
    </row>
    <row r="187" spans="1:2" x14ac:dyDescent="0.3">
      <c r="A187" s="5" t="s">
        <v>278</v>
      </c>
      <c r="B187" s="5" t="s">
        <v>283</v>
      </c>
    </row>
    <row r="188" spans="1:2" x14ac:dyDescent="0.3">
      <c r="A188" s="5" t="s">
        <v>284</v>
      </c>
      <c r="B188" s="5" t="s">
        <v>285</v>
      </c>
    </row>
    <row r="189" spans="1:2" x14ac:dyDescent="0.3">
      <c r="A189" s="5" t="s">
        <v>284</v>
      </c>
      <c r="B189" s="5" t="s">
        <v>286</v>
      </c>
    </row>
    <row r="190" spans="1:2" x14ac:dyDescent="0.3">
      <c r="A190" s="5" t="s">
        <v>284</v>
      </c>
      <c r="B190" s="5" t="s">
        <v>254</v>
      </c>
    </row>
    <row r="191" spans="1:2" x14ac:dyDescent="0.3">
      <c r="A191" s="5" t="s">
        <v>360</v>
      </c>
      <c r="B191" s="5" t="s">
        <v>232</v>
      </c>
    </row>
    <row r="192" spans="1:2" x14ac:dyDescent="0.3">
      <c r="A192" s="5" t="s">
        <v>360</v>
      </c>
      <c r="B192" s="5" t="s">
        <v>361</v>
      </c>
    </row>
    <row r="193" spans="1:2" x14ac:dyDescent="0.3">
      <c r="A193" s="5" t="s">
        <v>360</v>
      </c>
      <c r="B193" s="5" t="s">
        <v>233</v>
      </c>
    </row>
    <row r="194" spans="1:2" x14ac:dyDescent="0.3">
      <c r="A194" s="5" t="s">
        <v>360</v>
      </c>
      <c r="B194" s="5" t="s">
        <v>362</v>
      </c>
    </row>
    <row r="195" spans="1:2" x14ac:dyDescent="0.3">
      <c r="A195" s="5" t="s">
        <v>360</v>
      </c>
      <c r="B195" s="5" t="s">
        <v>234</v>
      </c>
    </row>
    <row r="196" spans="1:2" x14ac:dyDescent="0.3">
      <c r="A196" s="5" t="s">
        <v>112</v>
      </c>
      <c r="B196" s="5" t="s">
        <v>113</v>
      </c>
    </row>
    <row r="197" spans="1:2" x14ac:dyDescent="0.3">
      <c r="A197" s="5" t="s">
        <v>112</v>
      </c>
      <c r="B197" s="5" t="s">
        <v>114</v>
      </c>
    </row>
    <row r="198" spans="1:2" x14ac:dyDescent="0.3">
      <c r="A198" s="5" t="s">
        <v>112</v>
      </c>
      <c r="B198" s="5" t="s">
        <v>115</v>
      </c>
    </row>
    <row r="199" spans="1:2" x14ac:dyDescent="0.3">
      <c r="A199" s="5" t="s">
        <v>112</v>
      </c>
      <c r="B199" s="5" t="s">
        <v>116</v>
      </c>
    </row>
    <row r="200" spans="1:2" x14ac:dyDescent="0.3">
      <c r="A200" s="5" t="s">
        <v>112</v>
      </c>
      <c r="B200" s="5" t="s">
        <v>117</v>
      </c>
    </row>
    <row r="201" spans="1:2" x14ac:dyDescent="0.3">
      <c r="A201" s="5" t="s">
        <v>112</v>
      </c>
      <c r="B201" s="5" t="s">
        <v>118</v>
      </c>
    </row>
    <row r="202" spans="1:2" x14ac:dyDescent="0.3">
      <c r="A202" s="5" t="s">
        <v>112</v>
      </c>
      <c r="B202" s="5" t="s">
        <v>119</v>
      </c>
    </row>
    <row r="203" spans="1:2" x14ac:dyDescent="0.3">
      <c r="A203" s="5" t="s">
        <v>112</v>
      </c>
      <c r="B203" s="5" t="s">
        <v>120</v>
      </c>
    </row>
    <row r="204" spans="1:2" x14ac:dyDescent="0.3">
      <c r="A204" s="5" t="s">
        <v>112</v>
      </c>
      <c r="B204" s="5" t="s">
        <v>121</v>
      </c>
    </row>
    <row r="205" spans="1:2" x14ac:dyDescent="0.3">
      <c r="A205" s="5" t="s">
        <v>112</v>
      </c>
      <c r="B205" s="5" t="s">
        <v>122</v>
      </c>
    </row>
    <row r="206" spans="1:2" x14ac:dyDescent="0.3">
      <c r="A206" s="5" t="s">
        <v>123</v>
      </c>
      <c r="B206" s="5" t="s">
        <v>124</v>
      </c>
    </row>
    <row r="207" spans="1:2" x14ac:dyDescent="0.3">
      <c r="A207" s="5" t="s">
        <v>123</v>
      </c>
      <c r="B207" s="5" t="s">
        <v>125</v>
      </c>
    </row>
    <row r="208" spans="1:2" x14ac:dyDescent="0.3">
      <c r="A208" s="5" t="s">
        <v>123</v>
      </c>
      <c r="B208" s="5" t="s">
        <v>126</v>
      </c>
    </row>
    <row r="209" spans="1:2" x14ac:dyDescent="0.3">
      <c r="A209" s="5" t="s">
        <v>123</v>
      </c>
      <c r="B209" s="5" t="s">
        <v>127</v>
      </c>
    </row>
    <row r="210" spans="1:2" x14ac:dyDescent="0.3">
      <c r="A210" s="5" t="s">
        <v>123</v>
      </c>
      <c r="B210" s="5" t="s">
        <v>128</v>
      </c>
    </row>
    <row r="211" spans="1:2" x14ac:dyDescent="0.3">
      <c r="A211" s="5" t="s">
        <v>123</v>
      </c>
      <c r="B211" s="5" t="s">
        <v>129</v>
      </c>
    </row>
    <row r="212" spans="1:2" x14ac:dyDescent="0.3">
      <c r="A212" s="5" t="s">
        <v>123</v>
      </c>
      <c r="B212" s="5" t="s">
        <v>130</v>
      </c>
    </row>
    <row r="213" spans="1:2" x14ac:dyDescent="0.3">
      <c r="A213" s="5" t="s">
        <v>123</v>
      </c>
      <c r="B213" s="5" t="s">
        <v>131</v>
      </c>
    </row>
    <row r="214" spans="1:2" x14ac:dyDescent="0.3">
      <c r="A214" s="5" t="s">
        <v>132</v>
      </c>
      <c r="B214" s="5" t="s">
        <v>133</v>
      </c>
    </row>
    <row r="215" spans="1:2" x14ac:dyDescent="0.3">
      <c r="A215" s="5" t="s">
        <v>132</v>
      </c>
      <c r="B215" s="5" t="s">
        <v>134</v>
      </c>
    </row>
    <row r="216" spans="1:2" x14ac:dyDescent="0.3">
      <c r="A216" s="5" t="s">
        <v>132</v>
      </c>
      <c r="B216" s="5" t="s">
        <v>346</v>
      </c>
    </row>
    <row r="217" spans="1:2" x14ac:dyDescent="0.3">
      <c r="A217" s="5" t="s">
        <v>132</v>
      </c>
      <c r="B217" s="5" t="s">
        <v>135</v>
      </c>
    </row>
    <row r="218" spans="1:2" x14ac:dyDescent="0.3">
      <c r="A218" s="5" t="s">
        <v>205</v>
      </c>
      <c r="B218" s="5" t="s">
        <v>206</v>
      </c>
    </row>
    <row r="219" spans="1:2" x14ac:dyDescent="0.3">
      <c r="A219" s="5" t="s">
        <v>205</v>
      </c>
      <c r="B219" s="5" t="s">
        <v>207</v>
      </c>
    </row>
    <row r="220" spans="1:2" x14ac:dyDescent="0.3">
      <c r="A220" s="5" t="s">
        <v>205</v>
      </c>
      <c r="B220" s="5" t="s">
        <v>372</v>
      </c>
    </row>
    <row r="221" spans="1:2" x14ac:dyDescent="0.3">
      <c r="A221" s="5" t="s">
        <v>205</v>
      </c>
      <c r="B221" s="5" t="s">
        <v>373</v>
      </c>
    </row>
    <row r="222" spans="1:2" x14ac:dyDescent="0.3">
      <c r="A222" s="5" t="s">
        <v>205</v>
      </c>
      <c r="B222" s="5" t="s">
        <v>374</v>
      </c>
    </row>
    <row r="223" spans="1:2" x14ac:dyDescent="0.3">
      <c r="A223" s="5" t="s">
        <v>205</v>
      </c>
      <c r="B223" s="5" t="s">
        <v>375</v>
      </c>
    </row>
    <row r="224" spans="1:2" x14ac:dyDescent="0.3">
      <c r="A224" s="5" t="s">
        <v>205</v>
      </c>
      <c r="B224" s="5" t="s">
        <v>208</v>
      </c>
    </row>
    <row r="225" spans="1:2" x14ac:dyDescent="0.3">
      <c r="A225" s="5" t="s">
        <v>205</v>
      </c>
      <c r="B225" s="5" t="s">
        <v>209</v>
      </c>
    </row>
    <row r="226" spans="1:2" x14ac:dyDescent="0.3">
      <c r="A226" s="5" t="s">
        <v>376</v>
      </c>
      <c r="B226" s="5" t="s">
        <v>161</v>
      </c>
    </row>
    <row r="227" spans="1:2" x14ac:dyDescent="0.3">
      <c r="A227" s="5" t="s">
        <v>376</v>
      </c>
      <c r="B227" s="5" t="s">
        <v>162</v>
      </c>
    </row>
    <row r="228" spans="1:2" x14ac:dyDescent="0.3">
      <c r="A228" s="5" t="s">
        <v>376</v>
      </c>
      <c r="B228" s="5" t="s">
        <v>163</v>
      </c>
    </row>
    <row r="229" spans="1:2" x14ac:dyDescent="0.3">
      <c r="A229" s="5" t="s">
        <v>376</v>
      </c>
      <c r="B229" s="5" t="s">
        <v>164</v>
      </c>
    </row>
    <row r="230" spans="1:2" x14ac:dyDescent="0.3">
      <c r="A230" s="5" t="s">
        <v>376</v>
      </c>
      <c r="B230" s="5" t="s">
        <v>165</v>
      </c>
    </row>
    <row r="231" spans="1:2" x14ac:dyDescent="0.3">
      <c r="A231" s="5" t="s">
        <v>376</v>
      </c>
      <c r="B231" s="5" t="s">
        <v>166</v>
      </c>
    </row>
    <row r="232" spans="1:2" x14ac:dyDescent="0.3">
      <c r="A232" s="5" t="s">
        <v>376</v>
      </c>
      <c r="B232" s="5" t="s">
        <v>167</v>
      </c>
    </row>
    <row r="233" spans="1:2" x14ac:dyDescent="0.3">
      <c r="A233" s="5" t="s">
        <v>376</v>
      </c>
      <c r="B233" s="5" t="s">
        <v>168</v>
      </c>
    </row>
    <row r="234" spans="1:2" x14ac:dyDescent="0.3">
      <c r="A234" s="5" t="s">
        <v>376</v>
      </c>
      <c r="B234" s="5" t="s">
        <v>169</v>
      </c>
    </row>
    <row r="235" spans="1:2" x14ac:dyDescent="0.3">
      <c r="A235" s="5" t="s">
        <v>376</v>
      </c>
      <c r="B235" s="5" t="s">
        <v>170</v>
      </c>
    </row>
    <row r="236" spans="1:2" x14ac:dyDescent="0.3">
      <c r="A236" s="5" t="s">
        <v>376</v>
      </c>
      <c r="B236" s="5" t="s">
        <v>171</v>
      </c>
    </row>
    <row r="237" spans="1:2" x14ac:dyDescent="0.3">
      <c r="A237" s="5" t="s">
        <v>376</v>
      </c>
      <c r="B237" s="5" t="s">
        <v>172</v>
      </c>
    </row>
    <row r="238" spans="1:2" x14ac:dyDescent="0.3">
      <c r="A238" s="5" t="s">
        <v>376</v>
      </c>
      <c r="B238" s="5" t="s">
        <v>173</v>
      </c>
    </row>
    <row r="239" spans="1:2" x14ac:dyDescent="0.3">
      <c r="A239" s="5" t="s">
        <v>376</v>
      </c>
      <c r="B239" s="5" t="s">
        <v>174</v>
      </c>
    </row>
    <row r="240" spans="1:2" x14ac:dyDescent="0.3">
      <c r="A240" s="5" t="s">
        <v>376</v>
      </c>
      <c r="B240" s="5" t="s">
        <v>175</v>
      </c>
    </row>
    <row r="241" spans="1:2" x14ac:dyDescent="0.3">
      <c r="A241" s="5" t="s">
        <v>376</v>
      </c>
      <c r="B241" s="5" t="s">
        <v>176</v>
      </c>
    </row>
    <row r="242" spans="1:2" x14ac:dyDescent="0.3">
      <c r="A242" s="5" t="s">
        <v>376</v>
      </c>
      <c r="B242" s="5" t="s">
        <v>177</v>
      </c>
    </row>
    <row r="243" spans="1:2" x14ac:dyDescent="0.3">
      <c r="A243" s="5" t="s">
        <v>376</v>
      </c>
      <c r="B243" s="5" t="s">
        <v>178</v>
      </c>
    </row>
    <row r="244" spans="1:2" x14ac:dyDescent="0.3">
      <c r="A244" s="5" t="s">
        <v>376</v>
      </c>
      <c r="B244" s="5" t="s">
        <v>179</v>
      </c>
    </row>
    <row r="245" spans="1:2" x14ac:dyDescent="0.3">
      <c r="A245" s="5" t="s">
        <v>376</v>
      </c>
      <c r="B245" s="5" t="s">
        <v>180</v>
      </c>
    </row>
    <row r="246" spans="1:2" x14ac:dyDescent="0.3">
      <c r="A246" s="5" t="s">
        <v>376</v>
      </c>
      <c r="B246" s="5" t="s">
        <v>181</v>
      </c>
    </row>
    <row r="247" spans="1:2" x14ac:dyDescent="0.3">
      <c r="A247" s="5" t="s">
        <v>376</v>
      </c>
      <c r="B247" s="5" t="s">
        <v>182</v>
      </c>
    </row>
    <row r="248" spans="1:2" x14ac:dyDescent="0.3">
      <c r="A248" s="5" t="s">
        <v>376</v>
      </c>
      <c r="B248" s="5" t="s">
        <v>183</v>
      </c>
    </row>
    <row r="249" spans="1:2" x14ac:dyDescent="0.3">
      <c r="A249" s="5" t="s">
        <v>376</v>
      </c>
      <c r="B249" s="5" t="s">
        <v>184</v>
      </c>
    </row>
    <row r="250" spans="1:2" x14ac:dyDescent="0.3">
      <c r="A250" s="5" t="s">
        <v>376</v>
      </c>
      <c r="B250" s="5" t="s">
        <v>185</v>
      </c>
    </row>
    <row r="251" spans="1:2" x14ac:dyDescent="0.3">
      <c r="A251" s="5" t="s">
        <v>376</v>
      </c>
      <c r="B251" s="5" t="s">
        <v>186</v>
      </c>
    </row>
    <row r="252" spans="1:2" x14ac:dyDescent="0.3">
      <c r="A252" s="5" t="s">
        <v>376</v>
      </c>
      <c r="B252" s="5" t="s">
        <v>187</v>
      </c>
    </row>
    <row r="253" spans="1:2" x14ac:dyDescent="0.3">
      <c r="A253" s="5" t="s">
        <v>376</v>
      </c>
      <c r="B253" s="5" t="s">
        <v>188</v>
      </c>
    </row>
    <row r="254" spans="1:2" x14ac:dyDescent="0.3">
      <c r="A254" s="5" t="s">
        <v>376</v>
      </c>
      <c r="B254" s="5" t="s">
        <v>189</v>
      </c>
    </row>
    <row r="255" spans="1:2" x14ac:dyDescent="0.3">
      <c r="A255" s="5" t="s">
        <v>376</v>
      </c>
      <c r="B255" s="5" t="s">
        <v>377</v>
      </c>
    </row>
    <row r="256" spans="1:2" x14ac:dyDescent="0.3">
      <c r="A256" s="5" t="s">
        <v>376</v>
      </c>
      <c r="B256" s="5" t="s">
        <v>190</v>
      </c>
    </row>
    <row r="257" spans="1:2" x14ac:dyDescent="0.3">
      <c r="A257" s="5" t="s">
        <v>376</v>
      </c>
      <c r="B257" s="5" t="s">
        <v>191</v>
      </c>
    </row>
    <row r="258" spans="1:2" x14ac:dyDescent="0.3">
      <c r="A258" s="5" t="s">
        <v>376</v>
      </c>
      <c r="B258" s="5" t="s">
        <v>378</v>
      </c>
    </row>
    <row r="259" spans="1:2" x14ac:dyDescent="0.3">
      <c r="A259" s="5" t="s">
        <v>376</v>
      </c>
      <c r="B259" s="5" t="s">
        <v>192</v>
      </c>
    </row>
    <row r="260" spans="1:2" x14ac:dyDescent="0.3">
      <c r="A260" s="5" t="s">
        <v>376</v>
      </c>
      <c r="B260" s="5" t="s">
        <v>193</v>
      </c>
    </row>
    <row r="261" spans="1:2" x14ac:dyDescent="0.3">
      <c r="A261" s="5" t="s">
        <v>376</v>
      </c>
      <c r="B261" s="5" t="s">
        <v>194</v>
      </c>
    </row>
    <row r="262" spans="1:2" x14ac:dyDescent="0.3">
      <c r="A262" s="5" t="s">
        <v>376</v>
      </c>
      <c r="B262" s="5" t="s">
        <v>195</v>
      </c>
    </row>
    <row r="263" spans="1:2" x14ac:dyDescent="0.3">
      <c r="A263" s="5" t="s">
        <v>376</v>
      </c>
      <c r="B263" s="5" t="s">
        <v>196</v>
      </c>
    </row>
    <row r="264" spans="1:2" x14ac:dyDescent="0.3">
      <c r="A264" s="5" t="s">
        <v>376</v>
      </c>
      <c r="B264" s="5" t="s">
        <v>197</v>
      </c>
    </row>
    <row r="265" spans="1:2" x14ac:dyDescent="0.3">
      <c r="A265" s="5" t="s">
        <v>376</v>
      </c>
      <c r="B265" s="5" t="s">
        <v>198</v>
      </c>
    </row>
    <row r="266" spans="1:2" x14ac:dyDescent="0.3">
      <c r="A266" s="5" t="s">
        <v>376</v>
      </c>
      <c r="B266" s="5" t="s">
        <v>199</v>
      </c>
    </row>
    <row r="267" spans="1:2" x14ac:dyDescent="0.3">
      <c r="A267" s="5" t="s">
        <v>376</v>
      </c>
      <c r="B267" s="5" t="s">
        <v>200</v>
      </c>
    </row>
    <row r="268" spans="1:2" x14ac:dyDescent="0.3">
      <c r="A268" s="5" t="s">
        <v>376</v>
      </c>
      <c r="B268" s="5" t="s">
        <v>201</v>
      </c>
    </row>
    <row r="269" spans="1:2" x14ac:dyDescent="0.3">
      <c r="A269" s="5" t="s">
        <v>376</v>
      </c>
      <c r="B269" s="5" t="s">
        <v>202</v>
      </c>
    </row>
    <row r="270" spans="1:2" x14ac:dyDescent="0.3">
      <c r="A270" s="5" t="s">
        <v>376</v>
      </c>
      <c r="B270" s="5" t="s">
        <v>379</v>
      </c>
    </row>
    <row r="271" spans="1:2" x14ac:dyDescent="0.3">
      <c r="A271" s="5" t="s">
        <v>376</v>
      </c>
      <c r="B271" s="5" t="s">
        <v>380</v>
      </c>
    </row>
    <row r="272" spans="1:2" x14ac:dyDescent="0.3">
      <c r="A272" s="5" t="s">
        <v>376</v>
      </c>
      <c r="B272" s="5" t="s">
        <v>381</v>
      </c>
    </row>
    <row r="273" spans="1:2" x14ac:dyDescent="0.3">
      <c r="A273" s="5" t="s">
        <v>376</v>
      </c>
      <c r="B273" s="5" t="s">
        <v>159</v>
      </c>
    </row>
    <row r="274" spans="1:2" x14ac:dyDescent="0.3">
      <c r="A274" s="5" t="s">
        <v>376</v>
      </c>
      <c r="B274" s="5" t="s">
        <v>160</v>
      </c>
    </row>
    <row r="275" spans="1:2" x14ac:dyDescent="0.3">
      <c r="A275" s="5" t="s">
        <v>376</v>
      </c>
      <c r="B275" s="5" t="s">
        <v>36</v>
      </c>
    </row>
    <row r="276" spans="1:2" x14ac:dyDescent="0.3">
      <c r="A276" s="5" t="s">
        <v>383</v>
      </c>
      <c r="B276" s="5" t="s">
        <v>301</v>
      </c>
    </row>
    <row r="277" spans="1:2" x14ac:dyDescent="0.3">
      <c r="A277" s="5" t="s">
        <v>383</v>
      </c>
      <c r="B277" s="5" t="s">
        <v>302</v>
      </c>
    </row>
    <row r="278" spans="1:2" x14ac:dyDescent="0.3">
      <c r="A278" s="5" t="s">
        <v>383</v>
      </c>
      <c r="B278" s="5" t="s">
        <v>303</v>
      </c>
    </row>
    <row r="279" spans="1:2" x14ac:dyDescent="0.3">
      <c r="A279" s="5" t="s">
        <v>383</v>
      </c>
      <c r="B279" s="5" t="s">
        <v>304</v>
      </c>
    </row>
    <row r="280" spans="1:2" x14ac:dyDescent="0.3">
      <c r="A280" s="5" t="s">
        <v>383</v>
      </c>
      <c r="B280" s="5" t="s">
        <v>384</v>
      </c>
    </row>
    <row r="281" spans="1:2" x14ac:dyDescent="0.3">
      <c r="A281" s="5" t="s">
        <v>383</v>
      </c>
      <c r="B281" s="5" t="s">
        <v>385</v>
      </c>
    </row>
    <row r="282" spans="1:2" x14ac:dyDescent="0.3">
      <c r="A282" s="5" t="s">
        <v>383</v>
      </c>
      <c r="B282" s="5" t="s">
        <v>305</v>
      </c>
    </row>
    <row r="283" spans="1:2" x14ac:dyDescent="0.3">
      <c r="A283" s="5" t="s">
        <v>383</v>
      </c>
      <c r="B283" s="5" t="s">
        <v>306</v>
      </c>
    </row>
    <row r="284" spans="1:2" x14ac:dyDescent="0.3">
      <c r="A284" s="5" t="s">
        <v>383</v>
      </c>
      <c r="B284" s="5" t="s">
        <v>307</v>
      </c>
    </row>
    <row r="285" spans="1:2" x14ac:dyDescent="0.3">
      <c r="A285" s="5" t="s">
        <v>383</v>
      </c>
      <c r="B285" s="5" t="s">
        <v>386</v>
      </c>
    </row>
    <row r="286" spans="1:2" x14ac:dyDescent="0.3">
      <c r="A286" s="5" t="s">
        <v>383</v>
      </c>
      <c r="B286" s="5" t="s">
        <v>308</v>
      </c>
    </row>
    <row r="287" spans="1:2" x14ac:dyDescent="0.3">
      <c r="A287" s="5" t="s">
        <v>383</v>
      </c>
      <c r="B287" s="5" t="s">
        <v>387</v>
      </c>
    </row>
    <row r="288" spans="1:2" x14ac:dyDescent="0.3">
      <c r="A288" s="5" t="s">
        <v>383</v>
      </c>
      <c r="B288" s="5" t="s">
        <v>388</v>
      </c>
    </row>
    <row r="289" spans="1:2" x14ac:dyDescent="0.3">
      <c r="A289" s="5" t="s">
        <v>383</v>
      </c>
      <c r="B289" s="5" t="s">
        <v>389</v>
      </c>
    </row>
    <row r="290" spans="1:2" x14ac:dyDescent="0.3">
      <c r="A290" s="5" t="s">
        <v>383</v>
      </c>
      <c r="B290" s="5" t="s">
        <v>309</v>
      </c>
    </row>
    <row r="291" spans="1:2" x14ac:dyDescent="0.3">
      <c r="A291" s="5" t="s">
        <v>383</v>
      </c>
      <c r="B291" s="5" t="s">
        <v>390</v>
      </c>
    </row>
    <row r="292" spans="1:2" x14ac:dyDescent="0.3">
      <c r="A292" s="5" t="s">
        <v>383</v>
      </c>
      <c r="B292" s="5" t="s">
        <v>391</v>
      </c>
    </row>
    <row r="293" spans="1:2" x14ac:dyDescent="0.3">
      <c r="A293" s="5" t="s">
        <v>383</v>
      </c>
      <c r="B293" s="5" t="s">
        <v>392</v>
      </c>
    </row>
    <row r="294" spans="1:2" x14ac:dyDescent="0.3">
      <c r="A294" s="5" t="s">
        <v>383</v>
      </c>
      <c r="B294" s="5" t="s">
        <v>393</v>
      </c>
    </row>
    <row r="295" spans="1:2" x14ac:dyDescent="0.3">
      <c r="A295" s="5" t="s">
        <v>383</v>
      </c>
      <c r="B295" s="5" t="s">
        <v>394</v>
      </c>
    </row>
    <row r="296" spans="1:2" x14ac:dyDescent="0.3">
      <c r="A296" s="5" t="s">
        <v>363</v>
      </c>
      <c r="B296" s="5" t="s">
        <v>235</v>
      </c>
    </row>
    <row r="297" spans="1:2" x14ac:dyDescent="0.3">
      <c r="A297" s="5" t="s">
        <v>363</v>
      </c>
      <c r="B297" s="5" t="s">
        <v>236</v>
      </c>
    </row>
    <row r="298" spans="1:2" x14ac:dyDescent="0.3">
      <c r="A298" s="5" t="s">
        <v>363</v>
      </c>
      <c r="B298" s="5" t="s">
        <v>237</v>
      </c>
    </row>
    <row r="299" spans="1:2" x14ac:dyDescent="0.3">
      <c r="A299" s="5" t="s">
        <v>363</v>
      </c>
      <c r="B299" s="5" t="s">
        <v>238</v>
      </c>
    </row>
    <row r="300" spans="1:2" x14ac:dyDescent="0.3">
      <c r="A300" s="5" t="s">
        <v>363</v>
      </c>
      <c r="B300" s="5" t="s">
        <v>239</v>
      </c>
    </row>
    <row r="301" spans="1:2" x14ac:dyDescent="0.3">
      <c r="A301" s="5" t="s">
        <v>363</v>
      </c>
      <c r="B301" s="5" t="s">
        <v>240</v>
      </c>
    </row>
    <row r="302" spans="1:2" x14ac:dyDescent="0.3">
      <c r="A302" s="5" t="s">
        <v>363</v>
      </c>
      <c r="B302" s="5" t="s">
        <v>211</v>
      </c>
    </row>
    <row r="303" spans="1:2" x14ac:dyDescent="0.3">
      <c r="A303" s="5" t="s">
        <v>363</v>
      </c>
      <c r="B303" s="5" t="s">
        <v>241</v>
      </c>
    </row>
    <row r="304" spans="1:2" x14ac:dyDescent="0.3">
      <c r="A304" s="5" t="s">
        <v>363</v>
      </c>
      <c r="B304" s="5" t="s">
        <v>242</v>
      </c>
    </row>
    <row r="305" spans="1:2" x14ac:dyDescent="0.3">
      <c r="A305" s="5" t="s">
        <v>363</v>
      </c>
      <c r="B305" s="5" t="s">
        <v>243</v>
      </c>
    </row>
    <row r="306" spans="1:2" x14ac:dyDescent="0.3">
      <c r="A306" s="5" t="s">
        <v>363</v>
      </c>
      <c r="B306" s="5" t="s">
        <v>244</v>
      </c>
    </row>
    <row r="307" spans="1:2" x14ac:dyDescent="0.3">
      <c r="A307" s="5" t="s">
        <v>363</v>
      </c>
      <c r="B307" s="5" t="s">
        <v>245</v>
      </c>
    </row>
    <row r="308" spans="1:2" x14ac:dyDescent="0.3">
      <c r="A308" s="5" t="s">
        <v>363</v>
      </c>
      <c r="B308" s="5" t="s">
        <v>246</v>
      </c>
    </row>
    <row r="309" spans="1:2" x14ac:dyDescent="0.3">
      <c r="A309" s="5" t="s">
        <v>363</v>
      </c>
      <c r="B309" s="5" t="s">
        <v>216</v>
      </c>
    </row>
    <row r="310" spans="1:2" x14ac:dyDescent="0.3">
      <c r="A310" s="5" t="s">
        <v>363</v>
      </c>
      <c r="B310" s="5" t="s">
        <v>247</v>
      </c>
    </row>
    <row r="311" spans="1:2" x14ac:dyDescent="0.3">
      <c r="A311" s="5" t="s">
        <v>363</v>
      </c>
      <c r="B311" s="5" t="s">
        <v>364</v>
      </c>
    </row>
    <row r="312" spans="1:2" x14ac:dyDescent="0.3">
      <c r="A312" s="5" t="s">
        <v>363</v>
      </c>
      <c r="B312" s="5" t="s">
        <v>365</v>
      </c>
    </row>
    <row r="313" spans="1:2" x14ac:dyDescent="0.3">
      <c r="A313" s="5" t="s">
        <v>136</v>
      </c>
      <c r="B313" s="5" t="s">
        <v>137</v>
      </c>
    </row>
    <row r="314" spans="1:2" x14ac:dyDescent="0.3">
      <c r="A314" s="5" t="s">
        <v>136</v>
      </c>
      <c r="B314" s="5" t="s">
        <v>138</v>
      </c>
    </row>
    <row r="315" spans="1:2" x14ac:dyDescent="0.3">
      <c r="A315" s="5" t="s">
        <v>136</v>
      </c>
      <c r="B315" s="5" t="s">
        <v>139</v>
      </c>
    </row>
    <row r="316" spans="1:2" x14ac:dyDescent="0.3">
      <c r="A316" s="5" t="s">
        <v>136</v>
      </c>
      <c r="B316" s="5" t="s">
        <v>36</v>
      </c>
    </row>
    <row r="317" spans="1:2" x14ac:dyDescent="0.3">
      <c r="A317" s="5" t="s">
        <v>310</v>
      </c>
      <c r="B317" s="5" t="s">
        <v>311</v>
      </c>
    </row>
    <row r="318" spans="1:2" x14ac:dyDescent="0.3">
      <c r="A318" s="5" t="s">
        <v>321</v>
      </c>
      <c r="B318" s="5" t="s">
        <v>322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44</vt:i4>
      </vt:variant>
    </vt:vector>
  </HeadingPairs>
  <TitlesOfParts>
    <vt:vector size="53" baseType="lpstr">
      <vt:lpstr>Graduated_In_Major_Solver</vt:lpstr>
      <vt:lpstr>Goal_Setting_Tool</vt:lpstr>
      <vt:lpstr>Student_Flow_Model</vt:lpstr>
      <vt:lpstr>Goal_Setting_Majors</vt:lpstr>
      <vt:lpstr>Input_Values_old</vt:lpstr>
      <vt:lpstr>Program_Data</vt:lpstr>
      <vt:lpstr>college_lookup</vt:lpstr>
      <vt:lpstr>depart_lookup</vt:lpstr>
      <vt:lpstr>program_lookup</vt:lpstr>
      <vt:lpstr>Goal_Setting_Majors!Graduated_In_Major</vt:lpstr>
      <vt:lpstr>Goal_Setting_Tool!Graduated_In_Major</vt:lpstr>
      <vt:lpstr>Graduated_In_Major_Solver!Graduated_In_Major</vt:lpstr>
      <vt:lpstr>Graduated_In_Major</vt:lpstr>
      <vt:lpstr>Goal_Setting_Tool!Graduated_In_Major_Goal</vt:lpstr>
      <vt:lpstr>Graduated_In_Major_Goal</vt:lpstr>
      <vt:lpstr>Goal_Setting_Majors!Graduation_Efficiency</vt:lpstr>
      <vt:lpstr>Goal_Setting_Tool!Graduation_Efficiency</vt:lpstr>
      <vt:lpstr>Graduated_In_Major_Solver!Graduation_Efficiency</vt:lpstr>
      <vt:lpstr>Graduation_Efficiency</vt:lpstr>
      <vt:lpstr>Graduation_Efficiency_Goal</vt:lpstr>
      <vt:lpstr>Goal_Setting_Majors!New_Major_Goal</vt:lpstr>
      <vt:lpstr>Goal_Setting_Tool!New_Major_Goal</vt:lpstr>
      <vt:lpstr>Graduated_In_Major_Solver!New_Major_Goal</vt:lpstr>
      <vt:lpstr>New_Major_Goal</vt:lpstr>
      <vt:lpstr>Goal_Setting_Tool!Projected_Grad_In_Major</vt:lpstr>
      <vt:lpstr>Projected_Grad_In_Major</vt:lpstr>
      <vt:lpstr>Goal_Setting_Tool!Projected_Stop_Outs</vt:lpstr>
      <vt:lpstr>Projected_Stop_Outs</vt:lpstr>
      <vt:lpstr>Goal_Setting_Majors!Retained_At_Purdue_FW</vt:lpstr>
      <vt:lpstr>Goal_Setting_Tool!Retained_At_Purdue_FW</vt:lpstr>
      <vt:lpstr>Graduated_In_Major_Solver!Retained_At_Purdue_FW</vt:lpstr>
      <vt:lpstr>Retained_At_Purdue_FW</vt:lpstr>
      <vt:lpstr>Goal_Setting_Majors!Retained_In_Major</vt:lpstr>
      <vt:lpstr>Goal_Setting_Tool!Retained_In_Major</vt:lpstr>
      <vt:lpstr>Graduated_In_Major_Solver!Retained_In_Major</vt:lpstr>
      <vt:lpstr>Retained_In_Major</vt:lpstr>
      <vt:lpstr>Goal_Setting_Tool!Retained_In_Major_Goal</vt:lpstr>
      <vt:lpstr>Retained_In_Major_Goal</vt:lpstr>
      <vt:lpstr>Goal_Setting_Majors!Stopped_Out</vt:lpstr>
      <vt:lpstr>Goal_Setting_Tool!Stopped_Out</vt:lpstr>
      <vt:lpstr>Graduated_In_Major_Solver!Stopped_Out</vt:lpstr>
      <vt:lpstr>Stopped_Out</vt:lpstr>
      <vt:lpstr>Goal_Setting_Tool!Stopped_Out_Goal</vt:lpstr>
      <vt:lpstr>Stopped_Out_Goal</vt:lpstr>
      <vt:lpstr>Goal_Setting_Majors!Student_Attrition</vt:lpstr>
      <vt:lpstr>Goal_Setting_Tool!Student_Attrition</vt:lpstr>
      <vt:lpstr>Graduated_In_Major_Solver!Student_Attrition</vt:lpstr>
      <vt:lpstr>Student_Attrition</vt:lpstr>
      <vt:lpstr>Student_Attrition_Goal</vt:lpstr>
      <vt:lpstr>Goal_Setting_Majors!Total_Majors_Goal</vt:lpstr>
      <vt:lpstr>Goal_Setting_Tool!Total_Majors_Goal</vt:lpstr>
      <vt:lpstr>Graduated_In_Major_Solver!Total_Majors_Goal</vt:lpstr>
      <vt:lpstr>Total_Majors_Goal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Irah Modry-Caron</dc:creator>
  <cp:lastModifiedBy>Irah Modry-Caron</cp:lastModifiedBy>
  <dcterms:created xsi:type="dcterms:W3CDTF">2018-08-08T19:53:26Z</dcterms:created>
  <dcterms:modified xsi:type="dcterms:W3CDTF">2018-12-07T16:17:04Z</dcterms:modified>
</cp:coreProperties>
</file>